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Users\alexandra.szikszai\Desktop\"/>
    </mc:Choice>
  </mc:AlternateContent>
  <bookViews>
    <workbookView xWindow="0" yWindow="0" windowWidth="28800" windowHeight="12435" tabRatio="856"/>
  </bookViews>
  <sheets>
    <sheet name="Index" sheetId="1" r:id="rId1"/>
    <sheet name="Group P&amp;L" sheetId="16" r:id="rId2"/>
    <sheet name="FCF" sheetId="17" r:id="rId3"/>
    <sheet name="EBITDA before CC" sheetId="5" r:id="rId4"/>
    <sheet name="CAPEX" sheetId="15" r:id="rId5"/>
    <sheet name="RGUs" sheetId="18" r:id="rId6"/>
    <sheet name="Revenue by RGU" sheetId="19" r:id="rId7"/>
    <sheet name="Central America" sheetId="12" r:id="rId8"/>
    <sheet name="South America" sheetId="13" r:id="rId9"/>
    <sheet name="Africa" sheetId="14" r:id="rId10"/>
    <sheet name="FX rates" sheetId="10" r:id="rId11"/>
  </sheets>
  <definedNames>
    <definedName name="_ftn1" localSheetId="1">'Group P&amp;L'!#REF!</definedName>
    <definedName name="_ftnref1" localSheetId="1">'Group P&amp;L'!#REF!</definedName>
    <definedName name="_xlnm.Print_Titles" localSheetId="9">Africa!$A:$A,Africa!$1:$2</definedName>
    <definedName name="_xlnm.Print_Titles" localSheetId="4">CAPEX!$A:$A,CAPEX!$1:$3</definedName>
    <definedName name="_xlnm.Print_Titles" localSheetId="7">'Central America'!$A:$A,'Central America'!$1:$2</definedName>
    <definedName name="_xlnm.Print_Titles" localSheetId="3">'EBITDA before CC'!$A:$A,'EBITDA before CC'!$1:$3</definedName>
    <definedName name="_xlnm.Print_Titles" localSheetId="10">'FX rates'!$A:$A,'FX rates'!$1:$3</definedName>
    <definedName name="_xlnm.Print_Titles" localSheetId="8">'South America'!$A:$A,'South America'!$1:$2</definedName>
    <definedName name="_xlnm.Print_Area" localSheetId="9">Africa!$A$1:$P$60</definedName>
    <definedName name="_xlnm.Print_Area" localSheetId="4">CAPEX!$A$1:$P$10</definedName>
    <definedName name="_xlnm.Print_Area" localSheetId="7">'Central America'!$A$1:$P$50</definedName>
    <definedName name="_xlnm.Print_Area" localSheetId="3">'EBITDA before CC'!$A$1:$P$12</definedName>
    <definedName name="_xlnm.Print_Area" localSheetId="2">FCF!$A$1:$P$14</definedName>
    <definedName name="_xlnm.Print_Area" localSheetId="10">'FX rates'!$A$1:$P$36</definedName>
    <definedName name="_xlnm.Print_Area" localSheetId="1">'Group P&amp;L'!$A$1:$P$58</definedName>
    <definedName name="_xlnm.Print_Area" localSheetId="0">Index!$A$1:$G$34</definedName>
    <definedName name="_xlnm.Print_Area" localSheetId="6">'Revenue by RGU'!$A$1:$P$127</definedName>
    <definedName name="_xlnm.Print_Area" localSheetId="5">RGUs!$A$1:$P$116</definedName>
    <definedName name="_xlnm.Print_Area" localSheetId="8">'South America'!$A$1:$P$50</definedName>
  </definedNames>
  <calcPr calcId="152511"/>
</workbook>
</file>

<file path=xl/calcChain.xml><?xml version="1.0" encoding="utf-8"?>
<calcChain xmlns="http://schemas.openxmlformats.org/spreadsheetml/2006/main">
  <c r="N88" i="19" l="1"/>
  <c r="N4" i="16" l="1"/>
  <c r="N5" i="16" l="1"/>
  <c r="N41" i="16"/>
  <c r="N40" i="16"/>
  <c r="N42" i="16" s="1"/>
  <c r="N13" i="16"/>
  <c r="N7" i="5"/>
</calcChain>
</file>

<file path=xl/sharedStrings.xml><?xml version="1.0" encoding="utf-8"?>
<sst xmlns="http://schemas.openxmlformats.org/spreadsheetml/2006/main" count="612" uniqueCount="176">
  <si>
    <t>Central America</t>
  </si>
  <si>
    <t>South America</t>
  </si>
  <si>
    <t>Africa</t>
  </si>
  <si>
    <t>Not reviewed by auditors</t>
  </si>
  <si>
    <t>Guatemala</t>
  </si>
  <si>
    <t>El Salvador</t>
  </si>
  <si>
    <t>Honduras</t>
  </si>
  <si>
    <t>Nicaragua</t>
  </si>
  <si>
    <t>Costa Rica</t>
  </si>
  <si>
    <t>Population (m)</t>
  </si>
  <si>
    <t>Mobile customers '000</t>
  </si>
  <si>
    <t>Customers' market share (%)</t>
  </si>
  <si>
    <t>Bolivia</t>
  </si>
  <si>
    <t>Colombia</t>
  </si>
  <si>
    <t>Paraguay</t>
  </si>
  <si>
    <t>Ghana</t>
  </si>
  <si>
    <t>Rwanda</t>
  </si>
  <si>
    <t>Senegal/Chad</t>
  </si>
  <si>
    <t>Tanzania</t>
  </si>
  <si>
    <t>Average FX rates</t>
  </si>
  <si>
    <t>Mobile penetration estimated (%)</t>
  </si>
  <si>
    <t>EBITDA</t>
  </si>
  <si>
    <t>YoY growth %</t>
  </si>
  <si>
    <t>YoY  growth (pf for FX)</t>
  </si>
  <si>
    <t>Capex</t>
  </si>
  <si>
    <t>EBITDA margin (%)</t>
  </si>
  <si>
    <t>Quarterly highlights</t>
  </si>
  <si>
    <t>Operational highlights</t>
  </si>
  <si>
    <t>Other</t>
  </si>
  <si>
    <t>EBITDA breakdown (USDm)</t>
  </si>
  <si>
    <t>CAPEX breakdown (USDm)</t>
  </si>
  <si>
    <t>Total Capex</t>
  </si>
  <si>
    <t>Mobile</t>
  </si>
  <si>
    <t>others/eliminations</t>
  </si>
  <si>
    <t>Chad</t>
  </si>
  <si>
    <t>DRC</t>
  </si>
  <si>
    <t>Senegal</t>
  </si>
  <si>
    <t>Group P&amp;L</t>
  </si>
  <si>
    <t>Cash Flow Statement</t>
  </si>
  <si>
    <t>Cost of sales (excluding depreciation and amortization)</t>
  </si>
  <si>
    <t>Sales and marketing</t>
  </si>
  <si>
    <t xml:space="preserve">General and administrative expenses </t>
  </si>
  <si>
    <t xml:space="preserve">Depreciation and amortization </t>
  </si>
  <si>
    <t>Operating profit</t>
  </si>
  <si>
    <t xml:space="preserve">Interest expense </t>
  </si>
  <si>
    <t>Interest and other financial income</t>
  </si>
  <si>
    <t>Other non-operating income (expenses), net</t>
  </si>
  <si>
    <t xml:space="preserve">Profit before taxes from continuing operations </t>
  </si>
  <si>
    <t xml:space="preserve">Diluted earnings per common share (US$) </t>
  </si>
  <si>
    <t>Basic earnings per common share (US$)</t>
  </si>
  <si>
    <t>Non-controlling interest</t>
  </si>
  <si>
    <t xml:space="preserve">Taxes </t>
  </si>
  <si>
    <t>MFS</t>
  </si>
  <si>
    <t>ARPU YoY change (local currency) %</t>
  </si>
  <si>
    <t>Local currency EBITDA growth</t>
  </si>
  <si>
    <t>Q1 2012</t>
  </si>
  <si>
    <t>Q2 2012</t>
  </si>
  <si>
    <t>Q3 2012</t>
  </si>
  <si>
    <t>Q4 2012</t>
  </si>
  <si>
    <t>FY 2012</t>
  </si>
  <si>
    <t>Capex (net of disposals)</t>
  </si>
  <si>
    <t>Taxes paid</t>
  </si>
  <si>
    <t>Corporate costs (excluding share based compensation)</t>
  </si>
  <si>
    <t>Interest paid, net</t>
  </si>
  <si>
    <t>FX rates</t>
  </si>
  <si>
    <t>Back to index</t>
  </si>
  <si>
    <t>Index</t>
  </si>
  <si>
    <t>Contact us</t>
  </si>
  <si>
    <t>Head of Investor Relations</t>
  </si>
  <si>
    <t>CENTRAL AMERICA</t>
  </si>
  <si>
    <t>SOUTH AMERICA</t>
  </si>
  <si>
    <t>AFRICA</t>
  </si>
  <si>
    <t>Share based compensation</t>
  </si>
  <si>
    <t>Weighted average number of shares outstanding in the period (‘000)</t>
  </si>
  <si>
    <t xml:space="preserve">Weighted average number of shares and potential dilutive shares outstanding in the period (‘000) </t>
  </si>
  <si>
    <t>Customers '000</t>
  </si>
  <si>
    <t>Mobile customers</t>
  </si>
  <si>
    <t xml:space="preserve">   Voice/SMS RGUs</t>
  </si>
  <si>
    <t xml:space="preserve">   Internet RGUS</t>
  </si>
  <si>
    <t xml:space="preserve">   other VAS RGUs</t>
  </si>
  <si>
    <t>MFS customers</t>
  </si>
  <si>
    <t>Voice/SMS</t>
  </si>
  <si>
    <t>Internet</t>
  </si>
  <si>
    <t>Other VAS</t>
  </si>
  <si>
    <t>TV</t>
  </si>
  <si>
    <t>Telephony</t>
  </si>
  <si>
    <t>Revenue - Central America</t>
  </si>
  <si>
    <t>Revenue - South America</t>
  </si>
  <si>
    <t>Revenue - Africa</t>
  </si>
  <si>
    <t>RGUs</t>
  </si>
  <si>
    <t>Revenues by RGU</t>
  </si>
  <si>
    <t>Gain (loss) on disposal/write down of assets, net</t>
  </si>
  <si>
    <t>Unaudited (US$ millions)</t>
  </si>
  <si>
    <t xml:space="preserve">Group </t>
  </si>
  <si>
    <t>not reviewed by auditors</t>
  </si>
  <si>
    <t>Cable &amp; Digital Media (residential)</t>
  </si>
  <si>
    <t>Q1 2013</t>
  </si>
  <si>
    <t>Q2 2013</t>
  </si>
  <si>
    <t>Q3 2013</t>
  </si>
  <si>
    <t>Q4 2013</t>
  </si>
  <si>
    <t>FY 2013</t>
  </si>
  <si>
    <t>Mobile ARPU (USD)</t>
  </si>
  <si>
    <t>Cable &amp; Digital Media</t>
  </si>
  <si>
    <t>Cable &amp; Digital Media (Residential)</t>
  </si>
  <si>
    <t>Residential cable ARPU (USD)</t>
  </si>
  <si>
    <t>Cable &amp; Digital Media (non-Residential)</t>
  </si>
  <si>
    <t>MFS ARPU (USD)</t>
  </si>
  <si>
    <t>Others</t>
  </si>
  <si>
    <t>Profit (loss) from associates</t>
  </si>
  <si>
    <t>Home Passed</t>
  </si>
  <si>
    <t>Homes Passed Wireless (excl DTH)</t>
  </si>
  <si>
    <t>RGUs total</t>
  </si>
  <si>
    <t>% Digital TV / Total TV</t>
  </si>
  <si>
    <t>% High Speed BBI (as from 3Meg) / Total BBI</t>
  </si>
  <si>
    <t>Double Play</t>
  </si>
  <si>
    <t>Triple Play</t>
  </si>
  <si>
    <t>Homes Passed HFC</t>
  </si>
  <si>
    <t>RGUs HFC</t>
  </si>
  <si>
    <t>Households (HFC Only)</t>
  </si>
  <si>
    <t>RGUs per HH (HFC Only)</t>
  </si>
  <si>
    <t>Total EBITDA before Corporate Costs</t>
  </si>
  <si>
    <t>Online</t>
  </si>
  <si>
    <t>Other revenue</t>
  </si>
  <si>
    <t>Total revenue</t>
  </si>
  <si>
    <t>in % of revenue</t>
  </si>
  <si>
    <t>Profit (loss) from associates detail</t>
  </si>
  <si>
    <t>Non-controlling interest detail</t>
  </si>
  <si>
    <t>Net profit (loss) for the period atttributable to equity holders</t>
  </si>
  <si>
    <t>Tower companies</t>
  </si>
  <si>
    <t>Q1 2014</t>
  </si>
  <si>
    <t>Q2 2014</t>
  </si>
  <si>
    <t>Q3 2014</t>
  </si>
  <si>
    <t>Q4 2014</t>
  </si>
  <si>
    <t>FY 2014</t>
  </si>
  <si>
    <t>Nicolas DIDIO</t>
  </si>
  <si>
    <t>nicolas.didio@millicom.com</t>
  </si>
  <si>
    <t>00 44 203 249 2220</t>
  </si>
  <si>
    <t>00 44 779 538 5217</t>
  </si>
  <si>
    <t>Note: The numbers presented are in US$ millions, and may contain minor rounding differences from figures previously presented</t>
  </si>
  <si>
    <t>Profit /(loss) from joint ventures</t>
  </si>
  <si>
    <t>Revaluation of previously held interest</t>
  </si>
  <si>
    <t>Profit before discontinued operations</t>
  </si>
  <si>
    <t>Profit (loss) for the period from discontinued operations, net of tax</t>
  </si>
  <si>
    <t>Households (Others)</t>
  </si>
  <si>
    <t>Investor Relations Manager</t>
  </si>
  <si>
    <t>Mauricio Pinzon</t>
  </si>
  <si>
    <t>mauricio.pinzon@millicom.com</t>
  </si>
  <si>
    <t>Fixed line</t>
  </si>
  <si>
    <t>00 352 691 750 947</t>
  </si>
  <si>
    <t>00 352 27 759 060</t>
  </si>
  <si>
    <t>Total Operating Expenses</t>
  </si>
  <si>
    <t>Group EBITDA margin (%)</t>
  </si>
  <si>
    <t>Reported growth</t>
  </si>
  <si>
    <t>Growth in local currency</t>
  </si>
  <si>
    <t>Consolidated P&amp;L (pro forma new perimeter 2014)</t>
  </si>
  <si>
    <t>Net adds MFS</t>
  </si>
  <si>
    <t xml:space="preserve"> of which Mobile</t>
  </si>
  <si>
    <t xml:space="preserve"> of which Cable &amp; Digital Media</t>
  </si>
  <si>
    <t xml:space="preserve"> of which MFS</t>
  </si>
  <si>
    <t xml:space="preserve"> of which Others</t>
  </si>
  <si>
    <t>12m variation</t>
  </si>
  <si>
    <t>610 Chiswick High Road, W4 5RU, London - United Kingdom</t>
  </si>
  <si>
    <t>2 rue du Fort Bourbon, L-1249 - Luxembourg</t>
  </si>
  <si>
    <t>Group EBITDA</t>
  </si>
  <si>
    <t>Movements in working capital &amp; others</t>
  </si>
  <si>
    <t>Equity Free Cash Flow</t>
  </si>
  <si>
    <t>Dividends to minorities</t>
  </si>
  <si>
    <t>Operating Cash Flow</t>
  </si>
  <si>
    <t>Operating Free Cash Flow</t>
  </si>
  <si>
    <t>Revaluation of previously held interests</t>
  </si>
  <si>
    <t>Other non-operating (income) expenses</t>
  </si>
  <si>
    <t>Adjusted EPS</t>
  </si>
  <si>
    <t>Profit (loss) for the period used to determine Adjusted EPS</t>
  </si>
  <si>
    <t>Group revenue</t>
  </si>
  <si>
    <t>Free Cash Flow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</si>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</sst>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?_);_(@_)"/>
    <numFmt numFmtId="168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i/>
      <sz val="10"/>
      <color rgb="FF1F497D"/>
      <name val="Arial"/>
      <family val="2"/>
    </font>
    <font>
      <sz val="10"/>
      <color rgb="FF00B0F0"/>
      <name val="Arial"/>
      <family val="2"/>
    </font>
    <font>
      <b/>
      <i/>
      <u/>
      <sz val="20"/>
      <color rgb="FF00B0F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3" fillId="0" borderId="0"/>
  </cellStyleXfs>
  <cellXfs count="462">
    <xf numFmtId="0" fontId="0" fillId="0" borderId="0" xfId="0"/>
    <xf numFmtId="0" fontId="8" fillId="3" borderId="9" xfId="2" applyFont="1" applyFill="1" applyBorder="1" applyAlignment="1" applyProtection="1"/>
    <xf numFmtId="0" fontId="9" fillId="3" borderId="0" xfId="0" applyFont="1" applyFill="1" applyBorder="1"/>
    <xf numFmtId="0" fontId="9" fillId="3" borderId="9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10" fillId="3" borderId="0" xfId="0" applyFont="1" applyFill="1"/>
    <xf numFmtId="0" fontId="10" fillId="3" borderId="9" xfId="0" applyFont="1" applyFill="1" applyBorder="1"/>
    <xf numFmtId="0" fontId="10" fillId="3" borderId="1" xfId="0" applyFont="1" applyFill="1" applyBorder="1"/>
    <xf numFmtId="0" fontId="11" fillId="3" borderId="10" xfId="0" applyFont="1" applyFill="1" applyBorder="1"/>
    <xf numFmtId="0" fontId="10" fillId="3" borderId="2" xfId="0" applyFont="1" applyFill="1" applyBorder="1"/>
    <xf numFmtId="0" fontId="10" fillId="3" borderId="10" xfId="0" applyFont="1" applyFill="1" applyBorder="1"/>
    <xf numFmtId="0" fontId="10" fillId="3" borderId="3" xfId="0" applyFont="1" applyFill="1" applyBorder="1"/>
    <xf numFmtId="3" fontId="9" fillId="3" borderId="0" xfId="0" applyNumberFormat="1" applyFont="1" applyFill="1"/>
    <xf numFmtId="3" fontId="9" fillId="3" borderId="9" xfId="0" applyNumberFormat="1" applyFont="1" applyFill="1" applyBorder="1"/>
    <xf numFmtId="3" fontId="9" fillId="3" borderId="1" xfId="0" applyNumberFormat="1" applyFont="1" applyFill="1" applyBorder="1"/>
    <xf numFmtId="3" fontId="10" fillId="3" borderId="0" xfId="0" applyNumberFormat="1" applyFont="1" applyFill="1"/>
    <xf numFmtId="3" fontId="10" fillId="3" borderId="9" xfId="0" applyNumberFormat="1" applyFont="1" applyFill="1" applyBorder="1"/>
    <xf numFmtId="3" fontId="10" fillId="3" borderId="1" xfId="0" applyNumberFormat="1" applyFont="1" applyFill="1" applyBorder="1"/>
    <xf numFmtId="167" fontId="9" fillId="3" borderId="0" xfId="3" applyNumberFormat="1" applyFont="1" applyFill="1"/>
    <xf numFmtId="167" fontId="9" fillId="3" borderId="9" xfId="3" applyNumberFormat="1" applyFont="1" applyFill="1" applyBorder="1"/>
    <xf numFmtId="167" fontId="9" fillId="3" borderId="1" xfId="3" applyNumberFormat="1" applyFont="1" applyFill="1" applyBorder="1"/>
    <xf numFmtId="3" fontId="11" fillId="3" borderId="0" xfId="0" applyNumberFormat="1" applyFont="1" applyFill="1"/>
    <xf numFmtId="3" fontId="11" fillId="3" borderId="9" xfId="0" applyNumberFormat="1" applyFont="1" applyFill="1" applyBorder="1"/>
    <xf numFmtId="3" fontId="11" fillId="3" borderId="1" xfId="0" applyNumberFormat="1" applyFont="1" applyFill="1" applyBorder="1"/>
    <xf numFmtId="0" fontId="11" fillId="3" borderId="0" xfId="0" applyFont="1" applyFill="1"/>
    <xf numFmtId="1" fontId="11" fillId="3" borderId="0" xfId="0" applyNumberFormat="1" applyFont="1" applyFill="1"/>
    <xf numFmtId="0" fontId="12" fillId="0" borderId="0" xfId="0" applyFont="1" applyAlignment="1">
      <alignment vertical="center"/>
    </xf>
    <xf numFmtId="0" fontId="9" fillId="3" borderId="0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3" borderId="10" xfId="0" applyFont="1" applyFill="1" applyBorder="1"/>
    <xf numFmtId="0" fontId="9" fillId="3" borderId="2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0" fontId="11" fillId="3" borderId="9" xfId="0" applyFont="1" applyFill="1" applyBorder="1"/>
    <xf numFmtId="0" fontId="10" fillId="3" borderId="0" xfId="0" applyFont="1" applyFill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3" fillId="5" borderId="9" xfId="0" applyFont="1" applyFill="1" applyBorder="1"/>
    <xf numFmtId="3" fontId="13" fillId="0" borderId="0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0" fontId="10" fillId="5" borderId="9" xfId="0" applyFont="1" applyFill="1" applyBorder="1"/>
    <xf numFmtId="3" fontId="10" fillId="0" borderId="0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0" fillId="3" borderId="0" xfId="0" applyNumberFormat="1" applyFont="1" applyFill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10" fillId="0" borderId="1" xfId="0" applyNumberFormat="1" applyFont="1" applyFill="1" applyBorder="1"/>
    <xf numFmtId="3" fontId="9" fillId="0" borderId="1" xfId="0" applyNumberFormat="1" applyFont="1" applyFill="1" applyBorder="1"/>
    <xf numFmtId="3" fontId="10" fillId="0" borderId="0" xfId="0" applyNumberFormat="1" applyFont="1" applyFill="1"/>
    <xf numFmtId="167" fontId="10" fillId="3" borderId="0" xfId="0" applyNumberFormat="1" applyFont="1" applyFill="1" applyAlignment="1">
      <alignment horizontal="right"/>
    </xf>
    <xf numFmtId="167" fontId="10" fillId="3" borderId="1" xfId="0" applyNumberFormat="1" applyFont="1" applyFill="1" applyBorder="1" applyAlignment="1">
      <alignment horizontal="right"/>
    </xf>
    <xf numFmtId="167" fontId="10" fillId="3" borderId="1" xfId="3" applyNumberFormat="1" applyFont="1" applyFill="1" applyBorder="1" applyAlignment="1">
      <alignment horizontal="right"/>
    </xf>
    <xf numFmtId="164" fontId="10" fillId="3" borderId="0" xfId="0" applyNumberFormat="1" applyFont="1" applyFill="1" applyAlignment="1">
      <alignment horizontal="right"/>
    </xf>
    <xf numFmtId="164" fontId="10" fillId="3" borderId="1" xfId="0" applyNumberFormat="1" applyFont="1" applyFill="1" applyBorder="1" applyAlignment="1">
      <alignment horizontal="right"/>
    </xf>
    <xf numFmtId="164" fontId="10" fillId="3" borderId="1" xfId="3" applyNumberFormat="1" applyFont="1" applyFill="1" applyBorder="1" applyAlignment="1">
      <alignment horizontal="right"/>
    </xf>
    <xf numFmtId="9" fontId="10" fillId="3" borderId="0" xfId="1" applyFont="1" applyFill="1" applyAlignment="1">
      <alignment horizontal="right"/>
    </xf>
    <xf numFmtId="9" fontId="10" fillId="3" borderId="1" xfId="1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167" fontId="10" fillId="3" borderId="0" xfId="3" applyNumberFormat="1" applyFont="1" applyFill="1" applyAlignment="1">
      <alignment horizontal="right"/>
    </xf>
    <xf numFmtId="0" fontId="15" fillId="3" borderId="9" xfId="0" applyFont="1" applyFill="1" applyBorder="1"/>
    <xf numFmtId="167" fontId="15" fillId="3" borderId="0" xfId="0" applyNumberFormat="1" applyFont="1" applyFill="1" applyAlignment="1">
      <alignment horizontal="right"/>
    </xf>
    <xf numFmtId="0" fontId="9" fillId="3" borderId="9" xfId="0" applyFont="1" applyFill="1" applyBorder="1" applyAlignment="1">
      <alignment horizontal="right"/>
    </xf>
    <xf numFmtId="0" fontId="10" fillId="3" borderId="10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right"/>
    </xf>
    <xf numFmtId="167" fontId="9" fillId="3" borderId="0" xfId="3" applyNumberFormat="1" applyFont="1" applyFill="1" applyBorder="1" applyAlignment="1">
      <alignment horizontal="center" vertical="center"/>
    </xf>
    <xf numFmtId="167" fontId="9" fillId="3" borderId="0" xfId="0" applyNumberFormat="1" applyFont="1" applyFill="1" applyBorder="1" applyAlignment="1">
      <alignment horizontal="center" vertical="center"/>
    </xf>
    <xf numFmtId="167" fontId="9" fillId="3" borderId="9" xfId="0" applyNumberFormat="1" applyFont="1" applyFill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167" fontId="10" fillId="3" borderId="0" xfId="3" applyNumberFormat="1" applyFont="1" applyFill="1" applyBorder="1" applyAlignment="1">
      <alignment horizontal="right"/>
    </xf>
    <xf numFmtId="167" fontId="10" fillId="3" borderId="9" xfId="3" applyNumberFormat="1" applyFont="1" applyFill="1" applyBorder="1" applyAlignment="1">
      <alignment horizontal="right"/>
    </xf>
    <xf numFmtId="167" fontId="10" fillId="3" borderId="1" xfId="3" applyNumberFormat="1" applyFont="1" applyFill="1" applyBorder="1"/>
    <xf numFmtId="168" fontId="9" fillId="3" borderId="0" xfId="3" applyNumberFormat="1" applyFont="1" applyFill="1" applyAlignment="1">
      <alignment horizontal="right"/>
    </xf>
    <xf numFmtId="168" fontId="9" fillId="3" borderId="9" xfId="3" applyNumberFormat="1" applyFont="1" applyFill="1" applyBorder="1" applyAlignment="1">
      <alignment horizontal="right"/>
    </xf>
    <xf numFmtId="168" fontId="9" fillId="3" borderId="1" xfId="3" applyNumberFormat="1" applyFont="1" applyFill="1" applyBorder="1" applyAlignment="1">
      <alignment horizontal="right"/>
    </xf>
    <xf numFmtId="167" fontId="9" fillId="3" borderId="0" xfId="3" applyNumberFormat="1" applyFont="1" applyFill="1" applyAlignment="1">
      <alignment horizontal="right"/>
    </xf>
    <xf numFmtId="167" fontId="9" fillId="3" borderId="9" xfId="3" applyNumberFormat="1" applyFont="1" applyFill="1" applyBorder="1" applyAlignment="1">
      <alignment horizontal="right"/>
    </xf>
    <xf numFmtId="167" fontId="9" fillId="3" borderId="1" xfId="3" applyNumberFormat="1" applyFont="1" applyFill="1" applyBorder="1" applyAlignment="1">
      <alignment horizontal="right"/>
    </xf>
    <xf numFmtId="167" fontId="9" fillId="3" borderId="0" xfId="3" applyNumberFormat="1" applyFont="1" applyFill="1" applyBorder="1" applyAlignment="1">
      <alignment horizontal="right"/>
    </xf>
    <xf numFmtId="164" fontId="9" fillId="3" borderId="0" xfId="3" applyNumberFormat="1" applyFont="1" applyFill="1" applyAlignment="1">
      <alignment horizontal="right"/>
    </xf>
    <xf numFmtId="164" fontId="9" fillId="3" borderId="9" xfId="3" applyNumberFormat="1" applyFont="1" applyFill="1" applyBorder="1" applyAlignment="1">
      <alignment horizontal="right"/>
    </xf>
    <xf numFmtId="164" fontId="9" fillId="3" borderId="1" xfId="3" applyNumberFormat="1" applyFont="1" applyFill="1" applyBorder="1" applyAlignment="1">
      <alignment horizontal="right"/>
    </xf>
    <xf numFmtId="0" fontId="10" fillId="4" borderId="0" xfId="0" applyFont="1" applyFill="1"/>
    <xf numFmtId="0" fontId="10" fillId="3" borderId="0" xfId="0" applyFont="1" applyFill="1" applyBorder="1"/>
    <xf numFmtId="0" fontId="8" fillId="0" borderId="9" xfId="2" applyFont="1" applyBorder="1" applyAlignment="1" applyProtection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/>
    <xf numFmtId="0" fontId="9" fillId="0" borderId="9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11" fillId="0" borderId="10" xfId="0" applyFont="1" applyBorder="1"/>
    <xf numFmtId="0" fontId="11" fillId="0" borderId="2" xfId="0" applyFont="1" applyBorder="1"/>
    <xf numFmtId="0" fontId="11" fillId="0" borderId="3" xfId="0" applyFont="1" applyBorder="1"/>
    <xf numFmtId="3" fontId="10" fillId="0" borderId="9" xfId="0" applyNumberFormat="1" applyFont="1" applyBorder="1"/>
    <xf numFmtId="3" fontId="10" fillId="0" borderId="11" xfId="0" applyNumberFormat="1" applyFont="1" applyFill="1" applyBorder="1"/>
    <xf numFmtId="3" fontId="10" fillId="0" borderId="11" xfId="0" applyNumberFormat="1" applyFont="1" applyBorder="1"/>
    <xf numFmtId="3" fontId="10" fillId="0" borderId="0" xfId="0" applyNumberFormat="1" applyFont="1"/>
    <xf numFmtId="3" fontId="10" fillId="0" borderId="0" xfId="0" applyNumberFormat="1" applyFont="1" applyBorder="1"/>
    <xf numFmtId="3" fontId="9" fillId="0" borderId="12" xfId="0" applyNumberFormat="1" applyFont="1" applyBorder="1"/>
    <xf numFmtId="3" fontId="9" fillId="0" borderId="6" xfId="0" applyNumberFormat="1" applyFont="1" applyBorder="1"/>
    <xf numFmtId="3" fontId="9" fillId="0" borderId="7" xfId="0" applyNumberFormat="1" applyFont="1" applyBorder="1"/>
    <xf numFmtId="3" fontId="9" fillId="0" borderId="0" xfId="0" applyNumberFormat="1" applyFont="1"/>
    <xf numFmtId="165" fontId="10" fillId="0" borderId="9" xfId="0" applyNumberFormat="1" applyFont="1" applyBorder="1"/>
    <xf numFmtId="165" fontId="10" fillId="0" borderId="0" xfId="1" applyNumberFormat="1" applyFont="1"/>
    <xf numFmtId="165" fontId="10" fillId="0" borderId="1" xfId="1" applyNumberFormat="1" applyFont="1" applyBorder="1"/>
    <xf numFmtId="165" fontId="10" fillId="0" borderId="0" xfId="0" applyNumberFormat="1" applyFont="1"/>
    <xf numFmtId="0" fontId="10" fillId="0" borderId="9" xfId="0" applyFont="1" applyBorder="1"/>
    <xf numFmtId="3" fontId="10" fillId="0" borderId="1" xfId="0" applyNumberFormat="1" applyFont="1" applyBorder="1"/>
    <xf numFmtId="0" fontId="9" fillId="3" borderId="2" xfId="0" applyFont="1" applyFill="1" applyBorder="1"/>
    <xf numFmtId="0" fontId="11" fillId="3" borderId="2" xfId="0" applyFont="1" applyFill="1" applyBorder="1"/>
    <xf numFmtId="0" fontId="11" fillId="3" borderId="3" xfId="0" applyFont="1" applyFill="1" applyBorder="1"/>
    <xf numFmtId="3" fontId="9" fillId="3" borderId="12" xfId="0" applyNumberFormat="1" applyFont="1" applyFill="1" applyBorder="1"/>
    <xf numFmtId="3" fontId="9" fillId="3" borderId="6" xfId="0" applyNumberFormat="1" applyFont="1" applyFill="1" applyBorder="1"/>
    <xf numFmtId="3" fontId="9" fillId="3" borderId="7" xfId="0" applyNumberFormat="1" applyFont="1" applyFill="1" applyBorder="1"/>
    <xf numFmtId="165" fontId="10" fillId="3" borderId="0" xfId="1" applyNumberFormat="1" applyFont="1" applyFill="1"/>
    <xf numFmtId="0" fontId="9" fillId="0" borderId="1" xfId="0" applyFont="1" applyBorder="1" applyAlignment="1">
      <alignment horizontal="right"/>
    </xf>
    <xf numFmtId="0" fontId="9" fillId="0" borderId="0" xfId="0" applyFont="1"/>
    <xf numFmtId="0" fontId="9" fillId="0" borderId="10" xfId="0" applyFont="1" applyBorder="1"/>
    <xf numFmtId="0" fontId="11" fillId="0" borderId="4" xfId="0" applyFont="1" applyBorder="1"/>
    <xf numFmtId="0" fontId="16" fillId="2" borderId="9" xfId="0" applyFont="1" applyFill="1" applyBorder="1"/>
    <xf numFmtId="0" fontId="16" fillId="2" borderId="0" xfId="0" applyFont="1" applyFill="1" applyBorder="1"/>
    <xf numFmtId="0" fontId="16" fillId="2" borderId="1" xfId="0" applyFont="1" applyFill="1" applyBorder="1"/>
    <xf numFmtId="0" fontId="17" fillId="0" borderId="9" xfId="0" applyFont="1" applyFill="1" applyBorder="1"/>
    <xf numFmtId="0" fontId="14" fillId="0" borderId="0" xfId="0" applyFont="1" applyFill="1" applyBorder="1"/>
    <xf numFmtId="0" fontId="14" fillId="0" borderId="1" xfId="0" applyFont="1" applyFill="1" applyBorder="1"/>
    <xf numFmtId="1" fontId="9" fillId="0" borderId="0" xfId="0" applyNumberFormat="1" applyFont="1"/>
    <xf numFmtId="0" fontId="9" fillId="0" borderId="1" xfId="0" applyFont="1" applyFill="1" applyBorder="1"/>
    <xf numFmtId="0" fontId="9" fillId="0" borderId="0" xfId="0" applyFont="1" applyFill="1"/>
    <xf numFmtId="0" fontId="10" fillId="0" borderId="0" xfId="0" applyFont="1" applyFill="1" applyBorder="1"/>
    <xf numFmtId="0" fontId="10" fillId="0" borderId="1" xfId="0" applyFont="1" applyFill="1" applyBorder="1"/>
    <xf numFmtId="0" fontId="10" fillId="0" borderId="0" xfId="0" applyFont="1" applyFill="1"/>
    <xf numFmtId="1" fontId="10" fillId="0" borderId="0" xfId="0" applyNumberFormat="1" applyFont="1"/>
    <xf numFmtId="1" fontId="10" fillId="0" borderId="0" xfId="0" applyNumberFormat="1" applyFont="1" applyFill="1"/>
    <xf numFmtId="165" fontId="9" fillId="0" borderId="9" xfId="0" applyNumberFormat="1" applyFont="1" applyBorder="1"/>
    <xf numFmtId="165" fontId="9" fillId="0" borderId="0" xfId="0" applyNumberFormat="1" applyFont="1"/>
    <xf numFmtId="165" fontId="9" fillId="0" borderId="1" xfId="0" applyNumberFormat="1" applyFont="1" applyFill="1" applyBorder="1"/>
    <xf numFmtId="165" fontId="9" fillId="0" borderId="0" xfId="0" applyNumberFormat="1" applyFont="1" applyFill="1"/>
    <xf numFmtId="165" fontId="10" fillId="0" borderId="1" xfId="0" applyNumberFormat="1" applyFont="1" applyFill="1" applyBorder="1"/>
    <xf numFmtId="165" fontId="10" fillId="0" borderId="0" xfId="0" applyNumberFormat="1" applyFont="1" applyFill="1"/>
    <xf numFmtId="3" fontId="9" fillId="0" borderId="9" xfId="0" applyNumberFormat="1" applyFont="1" applyBorder="1"/>
    <xf numFmtId="3" fontId="9" fillId="0" borderId="0" xfId="0" applyNumberFormat="1" applyFont="1" applyFill="1"/>
    <xf numFmtId="9" fontId="10" fillId="0" borderId="9" xfId="0" applyNumberFormat="1" applyFont="1" applyBorder="1"/>
    <xf numFmtId="165" fontId="10" fillId="0" borderId="1" xfId="0" applyNumberFormat="1" applyFont="1" applyBorder="1"/>
    <xf numFmtId="9" fontId="10" fillId="0" borderId="0" xfId="0" applyNumberFormat="1" applyFont="1"/>
    <xf numFmtId="0" fontId="16" fillId="2" borderId="0" xfId="0" applyFont="1" applyFill="1"/>
    <xf numFmtId="165" fontId="10" fillId="3" borderId="0" xfId="0" applyNumberFormat="1" applyFont="1" applyFill="1"/>
    <xf numFmtId="165" fontId="10" fillId="3" borderId="1" xfId="0" applyNumberFormat="1" applyFont="1" applyFill="1" applyBorder="1"/>
    <xf numFmtId="165" fontId="10" fillId="3" borderId="1" xfId="1" applyNumberFormat="1" applyFont="1" applyFill="1" applyBorder="1"/>
    <xf numFmtId="165" fontId="10" fillId="3" borderId="0" xfId="0" applyNumberFormat="1" applyFont="1" applyFill="1" applyBorder="1"/>
    <xf numFmtId="0" fontId="12" fillId="3" borderId="0" xfId="0" applyFont="1" applyFill="1" applyAlignment="1">
      <alignment vertical="center"/>
    </xf>
    <xf numFmtId="0" fontId="9" fillId="0" borderId="14" xfId="0" applyFont="1" applyBorder="1"/>
    <xf numFmtId="0" fontId="11" fillId="0" borderId="5" xfId="0" applyFont="1" applyBorder="1"/>
    <xf numFmtId="0" fontId="10" fillId="2" borderId="0" xfId="0" applyFont="1" applyFill="1"/>
    <xf numFmtId="0" fontId="10" fillId="2" borderId="1" xfId="0" applyFont="1" applyFill="1" applyBorder="1"/>
    <xf numFmtId="3" fontId="9" fillId="0" borderId="1" xfId="0" applyNumberFormat="1" applyFont="1" applyBorder="1"/>
    <xf numFmtId="9" fontId="10" fillId="0" borderId="0" xfId="0" applyNumberFormat="1" applyFont="1" applyFill="1"/>
    <xf numFmtId="9" fontId="10" fillId="0" borderId="1" xfId="0" applyNumberFormat="1" applyFont="1" applyFill="1" applyBorder="1"/>
    <xf numFmtId="0" fontId="18" fillId="2" borderId="0" xfId="0" applyFont="1" applyFill="1"/>
    <xf numFmtId="9" fontId="10" fillId="0" borderId="0" xfId="1" applyFont="1"/>
    <xf numFmtId="2" fontId="10" fillId="0" borderId="0" xfId="0" applyNumberFormat="1" applyFont="1" applyAlignment="1">
      <alignment horizontal="right"/>
    </xf>
    <xf numFmtId="2" fontId="10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9" fillId="0" borderId="1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1" xfId="0" applyNumberFormat="1" applyFont="1" applyBorder="1" applyAlignment="1">
      <alignment horizontal="right"/>
    </xf>
    <xf numFmtId="164" fontId="10" fillId="0" borderId="0" xfId="3" applyFont="1"/>
    <xf numFmtId="4" fontId="10" fillId="0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/>
    </xf>
    <xf numFmtId="9" fontId="9" fillId="0" borderId="0" xfId="1" applyFont="1"/>
    <xf numFmtId="0" fontId="19" fillId="0" borderId="0" xfId="0" applyFont="1" applyAlignment="1">
      <alignment vertical="center"/>
    </xf>
    <xf numFmtId="3" fontId="10" fillId="3" borderId="2" xfId="0" applyNumberFormat="1" applyFont="1" applyFill="1" applyBorder="1"/>
    <xf numFmtId="165" fontId="10" fillId="3" borderId="2" xfId="1" applyNumberFormat="1" applyFont="1" applyFill="1" applyBorder="1"/>
    <xf numFmtId="0" fontId="4" fillId="3" borderId="0" xfId="0" applyFont="1" applyFill="1"/>
    <xf numFmtId="0" fontId="5" fillId="3" borderId="0" xfId="0" applyFont="1" applyFill="1"/>
    <xf numFmtId="0" fontId="6" fillId="3" borderId="0" xfId="2" applyFont="1" applyFill="1" applyAlignment="1" applyProtection="1"/>
    <xf numFmtId="0" fontId="7" fillId="3" borderId="0" xfId="0" applyFont="1" applyFill="1"/>
    <xf numFmtId="0" fontId="9" fillId="6" borderId="13" xfId="0" applyFont="1" applyFill="1" applyBorder="1"/>
    <xf numFmtId="0" fontId="9" fillId="6" borderId="11" xfId="0" applyFont="1" applyFill="1" applyBorder="1" applyAlignment="1">
      <alignment horizontal="right"/>
    </xf>
    <xf numFmtId="0" fontId="9" fillId="6" borderId="8" xfId="0" applyFont="1" applyFill="1" applyBorder="1" applyAlignment="1">
      <alignment horizontal="right"/>
    </xf>
    <xf numFmtId="0" fontId="9" fillId="6" borderId="9" xfId="0" applyFont="1" applyFill="1" applyBorder="1"/>
    <xf numFmtId="0" fontId="10" fillId="6" borderId="0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0" fontId="10" fillId="6" borderId="9" xfId="0" applyFont="1" applyFill="1" applyBorder="1"/>
    <xf numFmtId="0" fontId="10" fillId="6" borderId="0" xfId="0" applyFont="1" applyFill="1" applyAlignment="1">
      <alignment horizontal="right"/>
    </xf>
    <xf numFmtId="167" fontId="10" fillId="6" borderId="0" xfId="3" applyNumberFormat="1" applyFont="1" applyFill="1" applyAlignment="1">
      <alignment horizontal="right"/>
    </xf>
    <xf numFmtId="167" fontId="10" fillId="6" borderId="1" xfId="3" applyNumberFormat="1" applyFont="1" applyFill="1" applyBorder="1" applyAlignment="1">
      <alignment horizontal="right"/>
    </xf>
    <xf numFmtId="167" fontId="10" fillId="6" borderId="1" xfId="0" applyNumberFormat="1" applyFont="1" applyFill="1" applyBorder="1" applyAlignment="1">
      <alignment horizontal="right"/>
    </xf>
    <xf numFmtId="0" fontId="11" fillId="6" borderId="9" xfId="0" applyFont="1" applyFill="1" applyBorder="1"/>
    <xf numFmtId="167" fontId="10" fillId="6" borderId="0" xfId="0" applyNumberFormat="1" applyFont="1" applyFill="1" applyAlignment="1">
      <alignment horizontal="right"/>
    </xf>
    <xf numFmtId="164" fontId="10" fillId="6" borderId="0" xfId="0" applyNumberFormat="1" applyFont="1" applyFill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164" fontId="10" fillId="6" borderId="1" xfId="3" applyNumberFormat="1" applyFont="1" applyFill="1" applyBorder="1" applyAlignment="1">
      <alignment horizontal="right"/>
    </xf>
    <xf numFmtId="9" fontId="10" fillId="6" borderId="0" xfId="1" applyFont="1" applyFill="1" applyAlignment="1">
      <alignment horizontal="right"/>
    </xf>
    <xf numFmtId="9" fontId="10" fillId="6" borderId="1" xfId="1" applyFont="1" applyFill="1" applyBorder="1" applyAlignment="1">
      <alignment horizontal="right"/>
    </xf>
    <xf numFmtId="0" fontId="10" fillId="6" borderId="10" xfId="0" applyFont="1" applyFill="1" applyBorder="1"/>
    <xf numFmtId="0" fontId="10" fillId="6" borderId="2" xfId="0" applyFont="1" applyFill="1" applyBorder="1" applyAlignment="1">
      <alignment horizontal="right"/>
    </xf>
    <xf numFmtId="0" fontId="10" fillId="6" borderId="3" xfId="0" applyFont="1" applyFill="1" applyBorder="1" applyAlignment="1">
      <alignment horizontal="right"/>
    </xf>
    <xf numFmtId="0" fontId="9" fillId="7" borderId="13" xfId="0" applyFont="1" applyFill="1" applyBorder="1"/>
    <xf numFmtId="0" fontId="9" fillId="7" borderId="11" xfId="0" applyFont="1" applyFill="1" applyBorder="1" applyAlignment="1">
      <alignment horizontal="right"/>
    </xf>
    <xf numFmtId="0" fontId="9" fillId="7" borderId="8" xfId="0" applyFont="1" applyFill="1" applyBorder="1" applyAlignment="1">
      <alignment horizontal="right"/>
    </xf>
    <xf numFmtId="0" fontId="9" fillId="7" borderId="9" xfId="0" applyFont="1" applyFill="1" applyBorder="1"/>
    <xf numFmtId="0" fontId="10" fillId="7" borderId="0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right"/>
    </xf>
    <xf numFmtId="0" fontId="10" fillId="7" borderId="9" xfId="0" applyFont="1" applyFill="1" applyBorder="1"/>
    <xf numFmtId="0" fontId="10" fillId="7" borderId="0" xfId="0" applyFont="1" applyFill="1" applyAlignment="1">
      <alignment horizontal="right"/>
    </xf>
    <xf numFmtId="167" fontId="10" fillId="7" borderId="0" xfId="3" applyNumberFormat="1" applyFont="1" applyFill="1" applyAlignment="1">
      <alignment horizontal="right"/>
    </xf>
    <xf numFmtId="167" fontId="10" fillId="7" borderId="1" xfId="3" applyNumberFormat="1" applyFont="1" applyFill="1" applyBorder="1" applyAlignment="1">
      <alignment horizontal="right"/>
    </xf>
    <xf numFmtId="0" fontId="11" fillId="7" borderId="9" xfId="0" applyFont="1" applyFill="1" applyBorder="1"/>
    <xf numFmtId="167" fontId="10" fillId="7" borderId="0" xfId="0" applyNumberFormat="1" applyFont="1" applyFill="1" applyAlignment="1">
      <alignment horizontal="right"/>
    </xf>
    <xf numFmtId="167" fontId="10" fillId="7" borderId="1" xfId="0" applyNumberFormat="1" applyFont="1" applyFill="1" applyBorder="1" applyAlignment="1">
      <alignment horizontal="right"/>
    </xf>
    <xf numFmtId="164" fontId="10" fillId="7" borderId="0" xfId="0" applyNumberFormat="1" applyFont="1" applyFill="1" applyAlignment="1">
      <alignment horizontal="right"/>
    </xf>
    <xf numFmtId="164" fontId="10" fillId="7" borderId="1" xfId="0" applyNumberFormat="1" applyFont="1" applyFill="1" applyBorder="1" applyAlignment="1">
      <alignment horizontal="right"/>
    </xf>
    <xf numFmtId="164" fontId="10" fillId="7" borderId="1" xfId="3" applyNumberFormat="1" applyFont="1" applyFill="1" applyBorder="1" applyAlignment="1">
      <alignment horizontal="right"/>
    </xf>
    <xf numFmtId="9" fontId="10" fillId="7" borderId="0" xfId="1" applyFont="1" applyFill="1" applyAlignment="1">
      <alignment horizontal="right"/>
    </xf>
    <xf numFmtId="9" fontId="10" fillId="7" borderId="1" xfId="1" applyFont="1" applyFill="1" applyBorder="1" applyAlignment="1">
      <alignment horizontal="right"/>
    </xf>
    <xf numFmtId="0" fontId="10" fillId="7" borderId="10" xfId="0" applyFont="1" applyFill="1" applyBorder="1"/>
    <xf numFmtId="0" fontId="10" fillId="7" borderId="2" xfId="0" applyFont="1" applyFill="1" applyBorder="1" applyAlignment="1">
      <alignment horizontal="right"/>
    </xf>
    <xf numFmtId="0" fontId="10" fillId="7" borderId="3" xfId="0" applyFont="1" applyFill="1" applyBorder="1" applyAlignment="1">
      <alignment horizontal="right"/>
    </xf>
    <xf numFmtId="0" fontId="9" fillId="8" borderId="13" xfId="0" applyFont="1" applyFill="1" applyBorder="1"/>
    <xf numFmtId="0" fontId="9" fillId="8" borderId="11" xfId="0" applyFont="1" applyFill="1" applyBorder="1" applyAlignment="1">
      <alignment horizontal="right"/>
    </xf>
    <xf numFmtId="0" fontId="9" fillId="8" borderId="8" xfId="0" applyFont="1" applyFill="1" applyBorder="1" applyAlignment="1">
      <alignment horizontal="right"/>
    </xf>
    <xf numFmtId="0" fontId="9" fillId="8" borderId="9" xfId="0" applyFont="1" applyFill="1" applyBorder="1"/>
    <xf numFmtId="0" fontId="10" fillId="8" borderId="0" xfId="0" applyFont="1" applyFill="1" applyBorder="1" applyAlignment="1">
      <alignment horizontal="right"/>
    </xf>
    <xf numFmtId="0" fontId="10" fillId="8" borderId="1" xfId="0" applyFont="1" applyFill="1" applyBorder="1" applyAlignment="1">
      <alignment horizontal="right"/>
    </xf>
    <xf numFmtId="0" fontId="10" fillId="8" borderId="9" xfId="0" applyFont="1" applyFill="1" applyBorder="1"/>
    <xf numFmtId="0" fontId="10" fillId="8" borderId="0" xfId="0" applyFont="1" applyFill="1" applyAlignment="1">
      <alignment horizontal="right"/>
    </xf>
    <xf numFmtId="167" fontId="10" fillId="8" borderId="0" xfId="3" applyNumberFormat="1" applyFont="1" applyFill="1" applyAlignment="1">
      <alignment horizontal="right"/>
    </xf>
    <xf numFmtId="167" fontId="10" fillId="8" borderId="1" xfId="3" applyNumberFormat="1" applyFont="1" applyFill="1" applyBorder="1" applyAlignment="1">
      <alignment horizontal="right"/>
    </xf>
    <xf numFmtId="167" fontId="10" fillId="8" borderId="1" xfId="0" applyNumberFormat="1" applyFont="1" applyFill="1" applyBorder="1" applyAlignment="1">
      <alignment horizontal="right"/>
    </xf>
    <xf numFmtId="0" fontId="11" fillId="8" borderId="9" xfId="0" applyFont="1" applyFill="1" applyBorder="1"/>
    <xf numFmtId="164" fontId="10" fillId="8" borderId="1" xfId="0" applyNumberFormat="1" applyFont="1" applyFill="1" applyBorder="1" applyAlignment="1">
      <alignment horizontal="right"/>
    </xf>
    <xf numFmtId="9" fontId="10" fillId="8" borderId="0" xfId="1" applyFont="1" applyFill="1" applyAlignment="1">
      <alignment horizontal="right"/>
    </xf>
    <xf numFmtId="9" fontId="10" fillId="8" borderId="1" xfId="1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7" fontId="9" fillId="8" borderId="0" xfId="3" applyNumberFormat="1" applyFont="1" applyFill="1" applyBorder="1" applyAlignment="1">
      <alignment horizontal="right"/>
    </xf>
    <xf numFmtId="167" fontId="9" fillId="8" borderId="9" xfId="3" applyNumberFormat="1" applyFont="1" applyFill="1" applyBorder="1" applyAlignment="1">
      <alignment horizontal="right"/>
    </xf>
    <xf numFmtId="167" fontId="9" fillId="8" borderId="1" xfId="3" applyNumberFormat="1" applyFont="1" applyFill="1" applyBorder="1" applyAlignment="1">
      <alignment horizontal="right"/>
    </xf>
    <xf numFmtId="167" fontId="9" fillId="8" borderId="1" xfId="0" applyNumberFormat="1" applyFont="1" applyFill="1" applyBorder="1" applyAlignment="1">
      <alignment horizontal="center" vertical="center"/>
    </xf>
    <xf numFmtId="167" fontId="10" fillId="8" borderId="0" xfId="3" applyNumberFormat="1" applyFont="1" applyFill="1" applyBorder="1" applyAlignment="1">
      <alignment horizontal="right"/>
    </xf>
    <xf numFmtId="167" fontId="10" fillId="8" borderId="9" xfId="3" applyNumberFormat="1" applyFont="1" applyFill="1" applyBorder="1" applyAlignment="1">
      <alignment horizontal="right"/>
    </xf>
    <xf numFmtId="167" fontId="10" fillId="8" borderId="1" xfId="3" applyNumberFormat="1" applyFont="1" applyFill="1" applyBorder="1"/>
    <xf numFmtId="167" fontId="9" fillId="8" borderId="1" xfId="3" applyNumberFormat="1" applyFont="1" applyFill="1" applyBorder="1"/>
    <xf numFmtId="0" fontId="9" fillId="8" borderId="10" xfId="0" applyFont="1" applyFill="1" applyBorder="1"/>
    <xf numFmtId="167" fontId="9" fillId="8" borderId="2" xfId="3" applyNumberFormat="1" applyFont="1" applyFill="1" applyBorder="1" applyAlignment="1">
      <alignment horizontal="right"/>
    </xf>
    <xf numFmtId="167" fontId="9" fillId="8" borderId="10" xfId="3" applyNumberFormat="1" applyFont="1" applyFill="1" applyBorder="1" applyAlignment="1">
      <alignment horizontal="right"/>
    </xf>
    <xf numFmtId="167" fontId="9" fillId="8" borderId="3" xfId="3" applyNumberFormat="1" applyFont="1" applyFill="1" applyBorder="1" applyAlignment="1">
      <alignment horizontal="right"/>
    </xf>
    <xf numFmtId="167" fontId="10" fillId="6" borderId="9" xfId="3" applyNumberFormat="1" applyFont="1" applyFill="1" applyBorder="1" applyAlignment="1">
      <alignment horizontal="right"/>
    </xf>
    <xf numFmtId="167" fontId="9" fillId="6" borderId="9" xfId="3" applyNumberFormat="1" applyFont="1" applyFill="1" applyBorder="1" applyAlignment="1">
      <alignment horizontal="right"/>
    </xf>
    <xf numFmtId="167" fontId="9" fillId="6" borderId="1" xfId="0" applyNumberFormat="1" applyFont="1" applyFill="1" applyBorder="1" applyAlignment="1">
      <alignment horizontal="center" vertical="center"/>
    </xf>
    <xf numFmtId="167" fontId="10" fillId="6" borderId="1" xfId="3" applyNumberFormat="1" applyFont="1" applyFill="1" applyBorder="1"/>
    <xf numFmtId="167" fontId="9" fillId="6" borderId="1" xfId="3" applyNumberFormat="1" applyFont="1" applyFill="1" applyBorder="1"/>
    <xf numFmtId="0" fontId="9" fillId="6" borderId="10" xfId="0" applyFont="1" applyFill="1" applyBorder="1"/>
    <xf numFmtId="167" fontId="9" fillId="6" borderId="2" xfId="3" applyNumberFormat="1" applyFont="1" applyFill="1" applyBorder="1" applyAlignment="1">
      <alignment horizontal="right"/>
    </xf>
    <xf numFmtId="167" fontId="9" fillId="6" borderId="10" xfId="3" applyNumberFormat="1" applyFont="1" applyFill="1" applyBorder="1" applyAlignment="1">
      <alignment horizontal="right"/>
    </xf>
    <xf numFmtId="167" fontId="9" fillId="6" borderId="3" xfId="3" applyNumberFormat="1" applyFont="1" applyFill="1" applyBorder="1" applyAlignment="1">
      <alignment horizontal="right"/>
    </xf>
    <xf numFmtId="0" fontId="10" fillId="7" borderId="9" xfId="0" applyFont="1" applyFill="1" applyBorder="1" applyAlignment="1">
      <alignment horizontal="right"/>
    </xf>
    <xf numFmtId="167" fontId="10" fillId="7" borderId="9" xfId="3" applyNumberFormat="1" applyFont="1" applyFill="1" applyBorder="1" applyAlignment="1">
      <alignment horizontal="right"/>
    </xf>
    <xf numFmtId="167" fontId="9" fillId="7" borderId="0" xfId="3" applyNumberFormat="1" applyFont="1" applyFill="1" applyAlignment="1">
      <alignment horizontal="right"/>
    </xf>
    <xf numFmtId="167" fontId="9" fillId="7" borderId="9" xfId="3" applyNumberFormat="1" applyFont="1" applyFill="1" applyBorder="1" applyAlignment="1">
      <alignment horizontal="right"/>
    </xf>
    <xf numFmtId="167" fontId="9" fillId="7" borderId="1" xfId="3" applyNumberFormat="1" applyFont="1" applyFill="1" applyBorder="1" applyAlignment="1">
      <alignment horizontal="right"/>
    </xf>
    <xf numFmtId="167" fontId="9" fillId="7" borderId="1" xfId="0" applyNumberFormat="1" applyFont="1" applyFill="1" applyBorder="1" applyAlignment="1">
      <alignment horizontal="center" vertical="center"/>
    </xf>
    <xf numFmtId="167" fontId="10" fillId="7" borderId="1" xfId="3" applyNumberFormat="1" applyFont="1" applyFill="1" applyBorder="1"/>
    <xf numFmtId="167" fontId="9" fillId="7" borderId="1" xfId="3" applyNumberFormat="1" applyFont="1" applyFill="1" applyBorder="1"/>
    <xf numFmtId="0" fontId="9" fillId="7" borderId="10" xfId="0" applyFont="1" applyFill="1" applyBorder="1"/>
    <xf numFmtId="167" fontId="9" fillId="7" borderId="2" xfId="3" applyNumberFormat="1" applyFont="1" applyFill="1" applyBorder="1" applyAlignment="1">
      <alignment horizontal="right"/>
    </xf>
    <xf numFmtId="167" fontId="9" fillId="7" borderId="10" xfId="3" applyNumberFormat="1" applyFont="1" applyFill="1" applyBorder="1" applyAlignment="1">
      <alignment horizontal="right"/>
    </xf>
    <xf numFmtId="167" fontId="9" fillId="7" borderId="3" xfId="3" applyNumberFormat="1" applyFont="1" applyFill="1" applyBorder="1" applyAlignment="1">
      <alignment horizontal="right"/>
    </xf>
    <xf numFmtId="167" fontId="9" fillId="6" borderId="0" xfId="3" applyNumberFormat="1" applyFont="1" applyFill="1" applyBorder="1" applyAlignment="1">
      <alignment horizontal="center" vertical="center"/>
    </xf>
    <xf numFmtId="167" fontId="9" fillId="6" borderId="0" xfId="0" applyNumberFormat="1" applyFont="1" applyFill="1" applyBorder="1" applyAlignment="1">
      <alignment horizontal="center" vertical="center"/>
    </xf>
    <xf numFmtId="167" fontId="9" fillId="6" borderId="9" xfId="0" applyNumberFormat="1" applyFont="1" applyFill="1" applyBorder="1" applyAlignment="1">
      <alignment horizontal="center" vertical="center"/>
    </xf>
    <xf numFmtId="167" fontId="10" fillId="6" borderId="0" xfId="3" applyNumberFormat="1" applyFont="1" applyFill="1" applyBorder="1" applyAlignment="1">
      <alignment horizontal="right"/>
    </xf>
    <xf numFmtId="167" fontId="9" fillId="6" borderId="0" xfId="3" applyNumberFormat="1" applyFont="1" applyFill="1" applyBorder="1" applyAlignment="1">
      <alignment horizontal="right"/>
    </xf>
    <xf numFmtId="3" fontId="9" fillId="3" borderId="0" xfId="0" applyNumberFormat="1" applyFont="1" applyFill="1" applyBorder="1"/>
    <xf numFmtId="1" fontId="9" fillId="3" borderId="1" xfId="0" applyNumberFormat="1" applyFont="1" applyFill="1" applyBorder="1"/>
    <xf numFmtId="0" fontId="21" fillId="3" borderId="0" xfId="0" applyFont="1" applyFill="1"/>
    <xf numFmtId="9" fontId="20" fillId="0" borderId="0" xfId="0" applyNumberFormat="1" applyFont="1"/>
    <xf numFmtId="165" fontId="10" fillId="0" borderId="0" xfId="1" applyNumberFormat="1" applyFont="1" applyFill="1" applyAlignment="1">
      <alignment horizontal="right"/>
    </xf>
    <xf numFmtId="3" fontId="14" fillId="3" borderId="0" xfId="0" applyNumberFormat="1" applyFont="1" applyFill="1"/>
    <xf numFmtId="165" fontId="14" fillId="3" borderId="0" xfId="1" applyNumberFormat="1" applyFont="1" applyFill="1"/>
    <xf numFmtId="165" fontId="14" fillId="3" borderId="9" xfId="1" applyNumberFormat="1" applyFont="1" applyFill="1" applyBorder="1"/>
    <xf numFmtId="165" fontId="14" fillId="3" borderId="1" xfId="1" applyNumberFormat="1" applyFont="1" applyFill="1" applyBorder="1"/>
    <xf numFmtId="3" fontId="14" fillId="3" borderId="9" xfId="0" applyNumberFormat="1" applyFont="1" applyFill="1" applyBorder="1"/>
    <xf numFmtId="3" fontId="14" fillId="3" borderId="1" xfId="0" applyNumberFormat="1" applyFont="1" applyFill="1" applyBorder="1"/>
    <xf numFmtId="0" fontId="14" fillId="3" borderId="0" xfId="0" applyFont="1" applyFill="1"/>
    <xf numFmtId="0" fontId="3" fillId="3" borderId="0" xfId="0" applyFont="1" applyFill="1"/>
    <xf numFmtId="3" fontId="12" fillId="3" borderId="0" xfId="0" applyNumberFormat="1" applyFont="1" applyFill="1"/>
    <xf numFmtId="165" fontId="12" fillId="3" borderId="0" xfId="1" applyNumberFormat="1" applyFont="1" applyFill="1" applyAlignment="1">
      <alignment horizontal="right"/>
    </xf>
    <xf numFmtId="165" fontId="12" fillId="3" borderId="9" xfId="1" applyNumberFormat="1" applyFont="1" applyFill="1" applyBorder="1" applyAlignment="1">
      <alignment horizontal="right"/>
    </xf>
    <xf numFmtId="165" fontId="12" fillId="3" borderId="1" xfId="1" applyNumberFormat="1" applyFont="1" applyFill="1" applyBorder="1" applyAlignment="1">
      <alignment horizontal="right"/>
    </xf>
    <xf numFmtId="3" fontId="12" fillId="3" borderId="1" xfId="0" applyNumberFormat="1" applyFont="1" applyFill="1" applyBorder="1"/>
    <xf numFmtId="0" fontId="12" fillId="3" borderId="0" xfId="0" applyFont="1" applyFill="1"/>
    <xf numFmtId="165" fontId="12" fillId="0" borderId="9" xfId="0" applyNumberFormat="1" applyFont="1" applyBorder="1"/>
    <xf numFmtId="165" fontId="12" fillId="3" borderId="1" xfId="0" applyNumberFormat="1" applyFont="1" applyFill="1" applyBorder="1"/>
    <xf numFmtId="165" fontId="12" fillId="0" borderId="0" xfId="0" applyNumberFormat="1" applyFont="1"/>
    <xf numFmtId="0" fontId="12" fillId="0" borderId="9" xfId="0" applyFont="1" applyBorder="1"/>
    <xf numFmtId="0" fontId="12" fillId="3" borderId="1" xfId="0" applyFont="1" applyFill="1" applyBorder="1"/>
    <xf numFmtId="0" fontId="12" fillId="0" borderId="0" xfId="0" applyFont="1"/>
    <xf numFmtId="165" fontId="3" fillId="0" borderId="0" xfId="0" applyNumberFormat="1" applyFont="1"/>
    <xf numFmtId="9" fontId="3" fillId="0" borderId="9" xfId="0" applyNumberFormat="1" applyFont="1" applyBorder="1"/>
    <xf numFmtId="9" fontId="3" fillId="0" borderId="0" xfId="0" applyNumberFormat="1" applyFont="1"/>
    <xf numFmtId="9" fontId="3" fillId="3" borderId="0" xfId="0" applyNumberFormat="1" applyFont="1" applyFill="1"/>
    <xf numFmtId="9" fontId="3" fillId="3" borderId="1" xfId="0" applyNumberFormat="1" applyFont="1" applyFill="1" applyBorder="1"/>
    <xf numFmtId="9" fontId="3" fillId="0" borderId="0" xfId="0" applyNumberFormat="1" applyFont="1" applyFill="1"/>
    <xf numFmtId="9" fontId="3" fillId="0" borderId="1" xfId="0" applyNumberFormat="1" applyFont="1" applyFill="1" applyBorder="1"/>
    <xf numFmtId="166" fontId="3" fillId="0" borderId="0" xfId="0" applyNumberFormat="1" applyFont="1"/>
    <xf numFmtId="0" fontId="3" fillId="0" borderId="0" xfId="0" applyFont="1"/>
    <xf numFmtId="165" fontId="3" fillId="0" borderId="0" xfId="0" applyNumberFormat="1" applyFont="1" applyFill="1"/>
    <xf numFmtId="165" fontId="3" fillId="0" borderId="1" xfId="0" applyNumberFormat="1" applyFont="1" applyFill="1" applyBorder="1"/>
    <xf numFmtId="166" fontId="9" fillId="0" borderId="9" xfId="0" applyNumberFormat="1" applyFont="1" applyBorder="1"/>
    <xf numFmtId="166" fontId="9" fillId="0" borderId="0" xfId="0" applyNumberFormat="1" applyFont="1" applyFill="1"/>
    <xf numFmtId="166" fontId="9" fillId="0" borderId="1" xfId="0" applyNumberFormat="1" applyFont="1" applyFill="1" applyBorder="1"/>
    <xf numFmtId="166" fontId="9" fillId="0" borderId="0" xfId="0" applyNumberFormat="1" applyFont="1"/>
    <xf numFmtId="165" fontId="20" fillId="3" borderId="1" xfId="0" applyNumberFormat="1" applyFont="1" applyFill="1" applyBorder="1"/>
    <xf numFmtId="168" fontId="9" fillId="3" borderId="0" xfId="3" applyNumberFormat="1" applyFont="1" applyFill="1" applyBorder="1" applyAlignment="1">
      <alignment horizontal="right"/>
    </xf>
    <xf numFmtId="9" fontId="3" fillId="3" borderId="9" xfId="0" applyNumberFormat="1" applyFont="1" applyFill="1" applyBorder="1"/>
    <xf numFmtId="166" fontId="9" fillId="3" borderId="0" xfId="0" applyNumberFormat="1" applyFont="1" applyFill="1"/>
    <xf numFmtId="166" fontId="9" fillId="3" borderId="1" xfId="0" applyNumberFormat="1" applyFont="1" applyFill="1" applyBorder="1"/>
    <xf numFmtId="165" fontId="3" fillId="3" borderId="0" xfId="0" applyNumberFormat="1" applyFont="1" applyFill="1"/>
    <xf numFmtId="165" fontId="3" fillId="3" borderId="1" xfId="0" applyNumberFormat="1" applyFont="1" applyFill="1" applyBorder="1"/>
    <xf numFmtId="168" fontId="9" fillId="3" borderId="2" xfId="3" applyNumberFormat="1" applyFont="1" applyFill="1" applyBorder="1" applyAlignment="1">
      <alignment horizontal="right"/>
    </xf>
    <xf numFmtId="168" fontId="9" fillId="3" borderId="10" xfId="3" applyNumberFormat="1" applyFont="1" applyFill="1" applyBorder="1" applyAlignment="1">
      <alignment horizontal="right"/>
    </xf>
    <xf numFmtId="168" fontId="9" fillId="3" borderId="3" xfId="3" applyNumberFormat="1" applyFont="1" applyFill="1" applyBorder="1" applyAlignment="1">
      <alignment horizontal="right"/>
    </xf>
    <xf numFmtId="167" fontId="10" fillId="3" borderId="0" xfId="1" applyNumberFormat="1" applyFont="1" applyFill="1" applyAlignment="1">
      <alignment horizontal="right"/>
    </xf>
    <xf numFmtId="0" fontId="14" fillId="3" borderId="9" xfId="0" applyFont="1" applyFill="1" applyBorder="1"/>
    <xf numFmtId="167" fontId="14" fillId="3" borderId="0" xfId="3" applyNumberFormat="1" applyFont="1" applyFill="1" applyBorder="1" applyAlignment="1">
      <alignment horizontal="center" vertical="center"/>
    </xf>
    <xf numFmtId="167" fontId="14" fillId="3" borderId="0" xfId="0" applyNumberFormat="1" applyFont="1" applyFill="1" applyBorder="1" applyAlignment="1">
      <alignment horizontal="center" vertical="center"/>
    </xf>
    <xf numFmtId="167" fontId="14" fillId="3" borderId="9" xfId="0" applyNumberFormat="1" applyFont="1" applyFill="1" applyBorder="1" applyAlignment="1">
      <alignment horizontal="center" vertical="center"/>
    </xf>
    <xf numFmtId="167" fontId="14" fillId="3" borderId="1" xfId="0" applyNumberFormat="1" applyFont="1" applyFill="1" applyBorder="1" applyAlignment="1">
      <alignment horizontal="center" vertical="center"/>
    </xf>
    <xf numFmtId="0" fontId="14" fillId="6" borderId="9" xfId="0" applyFont="1" applyFill="1" applyBorder="1"/>
    <xf numFmtId="167" fontId="14" fillId="6" borderId="0" xfId="3" applyNumberFormat="1" applyFont="1" applyFill="1" applyBorder="1" applyAlignment="1">
      <alignment horizontal="right"/>
    </xf>
    <xf numFmtId="167" fontId="14" fillId="6" borderId="9" xfId="3" applyNumberFormat="1" applyFont="1" applyFill="1" applyBorder="1" applyAlignment="1">
      <alignment horizontal="right"/>
    </xf>
    <xf numFmtId="167" fontId="14" fillId="6" borderId="1" xfId="3" applyNumberFormat="1" applyFont="1" applyFill="1" applyBorder="1"/>
    <xf numFmtId="167" fontId="3" fillId="6" borderId="9" xfId="3" applyNumberFormat="1" applyFont="1" applyFill="1" applyBorder="1" applyAlignment="1">
      <alignment horizontal="right"/>
    </xf>
    <xf numFmtId="167" fontId="3" fillId="6" borderId="1" xfId="3" applyNumberFormat="1" applyFont="1" applyFill="1" applyBorder="1"/>
    <xf numFmtId="0" fontId="14" fillId="7" borderId="9" xfId="0" applyFont="1" applyFill="1" applyBorder="1"/>
    <xf numFmtId="167" fontId="14" fillId="7" borderId="0" xfId="3" applyNumberFormat="1" applyFont="1" applyFill="1" applyAlignment="1">
      <alignment horizontal="right"/>
    </xf>
    <xf numFmtId="167" fontId="14" fillId="7" borderId="9" xfId="3" applyNumberFormat="1" applyFont="1" applyFill="1" applyBorder="1" applyAlignment="1">
      <alignment horizontal="right"/>
    </xf>
    <xf numFmtId="167" fontId="14" fillId="7" borderId="1" xfId="3" applyNumberFormat="1" applyFont="1" applyFill="1" applyBorder="1" applyAlignment="1">
      <alignment horizontal="right"/>
    </xf>
    <xf numFmtId="167" fontId="3" fillId="7" borderId="0" xfId="3" applyNumberFormat="1" applyFont="1" applyFill="1" applyAlignment="1">
      <alignment horizontal="right"/>
    </xf>
    <xf numFmtId="167" fontId="3" fillId="7" borderId="9" xfId="3" applyNumberFormat="1" applyFont="1" applyFill="1" applyBorder="1" applyAlignment="1">
      <alignment horizontal="right"/>
    </xf>
    <xf numFmtId="167" fontId="3" fillId="7" borderId="1" xfId="3" applyNumberFormat="1" applyFont="1" applyFill="1" applyBorder="1" applyAlignment="1">
      <alignment horizontal="right"/>
    </xf>
    <xf numFmtId="0" fontId="14" fillId="8" borderId="9" xfId="0" applyFont="1" applyFill="1" applyBorder="1"/>
    <xf numFmtId="167" fontId="14" fillId="8" borderId="0" xfId="3" applyNumberFormat="1" applyFont="1" applyFill="1" applyBorder="1" applyAlignment="1">
      <alignment horizontal="right"/>
    </xf>
    <xf numFmtId="167" fontId="14" fillId="8" borderId="9" xfId="3" applyNumberFormat="1" applyFont="1" applyFill="1" applyBorder="1" applyAlignment="1">
      <alignment horizontal="right"/>
    </xf>
    <xf numFmtId="167" fontId="14" fillId="8" borderId="1" xfId="3" applyNumberFormat="1" applyFont="1" applyFill="1" applyBorder="1" applyAlignment="1">
      <alignment horizontal="right"/>
    </xf>
    <xf numFmtId="167" fontId="14" fillId="8" borderId="1" xfId="0" applyNumberFormat="1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0" fontId="22" fillId="0" borderId="9" xfId="0" applyFont="1" applyBorder="1"/>
    <xf numFmtId="4" fontId="22" fillId="0" borderId="0" xfId="0" applyNumberFormat="1" applyFont="1" applyFill="1" applyAlignment="1">
      <alignment horizontal="right"/>
    </xf>
    <xf numFmtId="4" fontId="22" fillId="0" borderId="0" xfId="0" applyNumberFormat="1" applyFont="1" applyAlignment="1">
      <alignment horizontal="right"/>
    </xf>
    <xf numFmtId="4" fontId="22" fillId="0" borderId="1" xfId="0" applyNumberFormat="1" applyFont="1" applyBorder="1" applyAlignment="1">
      <alignment horizontal="right"/>
    </xf>
    <xf numFmtId="0" fontId="22" fillId="0" borderId="0" xfId="0" applyFont="1"/>
    <xf numFmtId="4" fontId="12" fillId="0" borderId="0" xfId="0" applyNumberFormat="1" applyFont="1" applyFill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1" xfId="0" applyNumberFormat="1" applyFont="1" applyBorder="1" applyAlignment="1">
      <alignment horizontal="right"/>
    </xf>
    <xf numFmtId="165" fontId="12" fillId="0" borderId="0" xfId="1" applyNumberFormat="1" applyFont="1" applyFill="1" applyAlignment="1">
      <alignment horizontal="right"/>
    </xf>
    <xf numFmtId="165" fontId="12" fillId="0" borderId="0" xfId="1" applyNumberFormat="1" applyFont="1" applyAlignment="1">
      <alignment horizontal="right"/>
    </xf>
    <xf numFmtId="165" fontId="12" fillId="0" borderId="1" xfId="1" applyNumberFormat="1" applyFont="1" applyBorder="1" applyAlignment="1">
      <alignment horizontal="right"/>
    </xf>
    <xf numFmtId="0" fontId="3" fillId="8" borderId="9" xfId="0" applyFont="1" applyFill="1" applyBorder="1"/>
    <xf numFmtId="167" fontId="3" fillId="8" borderId="0" xfId="3" applyNumberFormat="1" applyFont="1" applyFill="1" applyAlignment="1">
      <alignment horizontal="right"/>
    </xf>
    <xf numFmtId="167" fontId="3" fillId="8" borderId="1" xfId="3" applyNumberFormat="1" applyFont="1" applyFill="1" applyBorder="1" applyAlignment="1">
      <alignment horizontal="right"/>
    </xf>
    <xf numFmtId="167" fontId="3" fillId="8" borderId="1" xfId="0" applyNumberFormat="1" applyFont="1" applyFill="1" applyBorder="1" applyAlignment="1">
      <alignment horizontal="right"/>
    </xf>
    <xf numFmtId="167" fontId="3" fillId="3" borderId="0" xfId="3" applyNumberFormat="1" applyFont="1" applyFill="1" applyAlignment="1">
      <alignment horizontal="right"/>
    </xf>
    <xf numFmtId="167" fontId="3" fillId="3" borderId="1" xfId="0" applyNumberFormat="1" applyFont="1" applyFill="1" applyBorder="1" applyAlignment="1">
      <alignment horizontal="right"/>
    </xf>
    <xf numFmtId="0" fontId="3" fillId="7" borderId="9" xfId="0" applyFont="1" applyFill="1" applyBorder="1"/>
    <xf numFmtId="0" fontId="3" fillId="6" borderId="9" xfId="0" applyFont="1" applyFill="1" applyBorder="1"/>
    <xf numFmtId="167" fontId="3" fillId="6" borderId="0" xfId="3" applyNumberFormat="1" applyFont="1" applyFill="1" applyAlignment="1">
      <alignment horizontal="right"/>
    </xf>
    <xf numFmtId="167" fontId="3" fillId="6" borderId="1" xfId="3" applyNumberFormat="1" applyFont="1" applyFill="1" applyBorder="1" applyAlignment="1">
      <alignment horizontal="right"/>
    </xf>
    <xf numFmtId="167" fontId="3" fillId="6" borderId="1" xfId="0" applyNumberFormat="1" applyFont="1" applyFill="1" applyBorder="1" applyAlignment="1">
      <alignment horizontal="right"/>
    </xf>
    <xf numFmtId="0" fontId="3" fillId="3" borderId="9" xfId="0" applyFont="1" applyFill="1" applyBorder="1"/>
    <xf numFmtId="0" fontId="3" fillId="3" borderId="0" xfId="0" applyFont="1" applyFill="1" applyAlignment="1">
      <alignment horizontal="right"/>
    </xf>
    <xf numFmtId="167" fontId="3" fillId="3" borderId="0" xfId="0" applyNumberFormat="1" applyFont="1" applyFill="1" applyAlignment="1">
      <alignment horizontal="right"/>
    </xf>
    <xf numFmtId="0" fontId="3" fillId="3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3" fillId="5" borderId="0" xfId="0" applyFont="1" applyFill="1" applyBorder="1"/>
    <xf numFmtId="0" fontId="23" fillId="5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0" fontId="9" fillId="5" borderId="9" xfId="0" applyFont="1" applyFill="1" applyBorder="1"/>
    <xf numFmtId="3" fontId="9" fillId="0" borderId="0" xfId="0" applyNumberFormat="1" applyFont="1" applyFill="1" applyBorder="1" applyAlignment="1">
      <alignment horizontal="right"/>
    </xf>
    <xf numFmtId="4" fontId="10" fillId="3" borderId="0" xfId="0" applyNumberFormat="1" applyFont="1" applyFill="1"/>
    <xf numFmtId="4" fontId="10" fillId="3" borderId="9" xfId="0" applyNumberFormat="1" applyFont="1" applyFill="1" applyBorder="1"/>
    <xf numFmtId="4" fontId="10" fillId="3" borderId="1" xfId="0" applyNumberFormat="1" applyFont="1" applyFill="1" applyBorder="1"/>
    <xf numFmtId="4" fontId="9" fillId="3" borderId="0" xfId="0" applyNumberFormat="1" applyFont="1" applyFill="1"/>
    <xf numFmtId="4" fontId="9" fillId="3" borderId="9" xfId="0" applyNumberFormat="1" applyFont="1" applyFill="1" applyBorder="1"/>
    <xf numFmtId="4" fontId="9" fillId="3" borderId="1" xfId="0" applyNumberFormat="1" applyFont="1" applyFill="1" applyBorder="1"/>
    <xf numFmtId="2" fontId="10" fillId="3" borderId="0" xfId="0" applyNumberFormat="1" applyFont="1" applyFill="1"/>
    <xf numFmtId="2" fontId="10" fillId="3" borderId="9" xfId="0" applyNumberFormat="1" applyFont="1" applyFill="1" applyBorder="1"/>
    <xf numFmtId="2" fontId="10" fillId="3" borderId="1" xfId="0" applyNumberFormat="1" applyFont="1" applyFill="1" applyBorder="1"/>
    <xf numFmtId="2" fontId="10" fillId="3" borderId="0" xfId="3" applyNumberFormat="1" applyFont="1" applyFill="1"/>
    <xf numFmtId="168" fontId="14" fillId="3" borderId="0" xfId="3" applyNumberFormat="1" applyFont="1" applyFill="1" applyAlignment="1">
      <alignment horizontal="right"/>
    </xf>
    <xf numFmtId="168" fontId="14" fillId="3" borderId="9" xfId="3" applyNumberFormat="1" applyFont="1" applyFill="1" applyBorder="1" applyAlignment="1">
      <alignment horizontal="right"/>
    </xf>
    <xf numFmtId="168" fontId="14" fillId="3" borderId="1" xfId="3" applyNumberFormat="1" applyFont="1" applyFill="1" applyBorder="1" applyAlignment="1">
      <alignment horizontal="right"/>
    </xf>
    <xf numFmtId="165" fontId="3" fillId="3" borderId="0" xfId="1" applyNumberFormat="1" applyFont="1" applyFill="1" applyBorder="1" applyAlignment="1">
      <alignment horizontal="right"/>
    </xf>
    <xf numFmtId="164" fontId="14" fillId="3" borderId="9" xfId="3" applyNumberFormat="1" applyFont="1" applyFill="1" applyBorder="1" applyAlignment="1">
      <alignment horizontal="right"/>
    </xf>
    <xf numFmtId="164" fontId="14" fillId="3" borderId="1" xfId="3" applyNumberFormat="1" applyFont="1" applyFill="1" applyBorder="1" applyAlignment="1">
      <alignment horizontal="right"/>
    </xf>
    <xf numFmtId="165" fontId="3" fillId="3" borderId="9" xfId="1" applyNumberFormat="1" applyFont="1" applyFill="1" applyBorder="1" applyAlignment="1">
      <alignment horizontal="right"/>
    </xf>
    <xf numFmtId="9" fontId="10" fillId="3" borderId="0" xfId="1" applyFont="1" applyFill="1"/>
    <xf numFmtId="0" fontId="9" fillId="5" borderId="0" xfId="0" applyFont="1" applyFill="1" applyBorder="1"/>
    <xf numFmtId="10" fontId="10" fillId="3" borderId="0" xfId="1" applyNumberFormat="1" applyFont="1" applyFill="1"/>
    <xf numFmtId="168" fontId="9" fillId="3" borderId="0" xfId="3" applyNumberFormat="1" applyFont="1" applyFill="1" applyAlignment="1">
      <alignment horizontal="right"/>
    </xf>
    <xf numFmtId="0" fontId="10" fillId="0" borderId="0" xfId="0" applyFont="1"/>
    <xf numFmtId="165" fontId="10" fillId="0" borderId="0" xfId="0" applyNumberFormat="1" applyFont="1"/>
    <xf numFmtId="165" fontId="3" fillId="3" borderId="0" xfId="0" applyNumberFormat="1" applyFont="1" applyFill="1"/>
    <xf numFmtId="166" fontId="9" fillId="3" borderId="0" xfId="0" applyNumberFormat="1" applyFont="1" applyFill="1"/>
    <xf numFmtId="165" fontId="9" fillId="0" borderId="0" xfId="0" applyNumberFormat="1" applyFont="1"/>
    <xf numFmtId="3" fontId="10" fillId="0" borderId="0" xfId="0" applyNumberFormat="1" applyFont="1"/>
    <xf numFmtId="3" fontId="9" fillId="0" borderId="0" xfId="0" applyNumberFormat="1" applyFont="1" applyFill="1"/>
    <xf numFmtId="168" fontId="9" fillId="3" borderId="0" xfId="3" applyNumberFormat="1" applyFont="1" applyFill="1" applyAlignment="1">
      <alignment horizontal="right"/>
    </xf>
    <xf numFmtId="0" fontId="10" fillId="0" borderId="0" xfId="0" applyFont="1"/>
    <xf numFmtId="165" fontId="10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Fill="1"/>
    <xf numFmtId="3" fontId="9" fillId="0" borderId="0" xfId="0" applyNumberFormat="1" applyFont="1"/>
    <xf numFmtId="165" fontId="3" fillId="0" borderId="0" xfId="0" applyNumberFormat="1" applyFont="1"/>
    <xf numFmtId="166" fontId="9" fillId="0" borderId="0" xfId="0" applyNumberFormat="1" applyFont="1" applyFill="1"/>
    <xf numFmtId="168" fontId="9" fillId="3" borderId="0" xfId="3" applyNumberFormat="1" applyFont="1" applyFill="1" applyAlignment="1">
      <alignment horizontal="right"/>
    </xf>
    <xf numFmtId="0" fontId="10" fillId="0" borderId="0" xfId="0" applyFont="1"/>
    <xf numFmtId="165" fontId="10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166" fontId="9" fillId="0" borderId="0" xfId="0" applyNumberFormat="1" applyFont="1" applyFill="1"/>
    <xf numFmtId="165" fontId="3" fillId="0" borderId="0" xfId="0" applyNumberFormat="1" applyFont="1" applyFill="1"/>
    <xf numFmtId="0" fontId="10" fillId="3" borderId="0" xfId="0" applyFont="1" applyFill="1" applyAlignment="1">
      <alignment horizontal="right"/>
    </xf>
    <xf numFmtId="167" fontId="10" fillId="3" borderId="0" xfId="0" applyNumberFormat="1" applyFont="1" applyFill="1" applyAlignment="1">
      <alignment horizontal="right"/>
    </xf>
    <xf numFmtId="167" fontId="3" fillId="8" borderId="0" xfId="3" applyNumberFormat="1" applyFont="1" applyFill="1" applyAlignment="1">
      <alignment horizontal="right"/>
    </xf>
    <xf numFmtId="167" fontId="10" fillId="8" borderId="0" xfId="3" applyNumberFormat="1" applyFont="1" applyFill="1" applyAlignment="1">
      <alignment horizontal="right"/>
    </xf>
    <xf numFmtId="9" fontId="10" fillId="3" borderId="0" xfId="1" applyFont="1" applyFill="1" applyAlignment="1">
      <alignment horizontal="right"/>
    </xf>
    <xf numFmtId="9" fontId="10" fillId="8" borderId="0" xfId="1" applyFont="1" applyFill="1" applyAlignment="1">
      <alignment horizontal="right"/>
    </xf>
    <xf numFmtId="0" fontId="10" fillId="8" borderId="0" xfId="0" applyFont="1" applyFill="1" applyAlignment="1">
      <alignment horizontal="right"/>
    </xf>
    <xf numFmtId="0" fontId="10" fillId="8" borderId="0" xfId="0" applyFont="1" applyFill="1" applyBorder="1" applyAlignment="1">
      <alignment horizontal="right"/>
    </xf>
    <xf numFmtId="0" fontId="9" fillId="8" borderId="11" xfId="0" applyFont="1" applyFill="1" applyBorder="1" applyAlignment="1">
      <alignment horizontal="right"/>
    </xf>
    <xf numFmtId="167" fontId="10" fillId="7" borderId="0" xfId="0" applyNumberFormat="1" applyFont="1" applyFill="1" applyAlignment="1">
      <alignment horizontal="right"/>
    </xf>
    <xf numFmtId="167" fontId="3" fillId="7" borderId="0" xfId="3" applyNumberFormat="1" applyFont="1" applyFill="1" applyAlignment="1">
      <alignment horizontal="right"/>
    </xf>
    <xf numFmtId="167" fontId="10" fillId="7" borderId="0" xfId="3" applyNumberFormat="1" applyFont="1" applyFill="1" applyAlignment="1">
      <alignment horizontal="right"/>
    </xf>
    <xf numFmtId="9" fontId="10" fillId="7" borderId="0" xfId="1" applyFont="1" applyFill="1" applyAlignment="1">
      <alignment horizontal="right"/>
    </xf>
    <xf numFmtId="164" fontId="10" fillId="7" borderId="0" xfId="0" applyNumberFormat="1" applyFont="1" applyFill="1" applyAlignment="1">
      <alignment horizontal="right"/>
    </xf>
    <xf numFmtId="0" fontId="10" fillId="7" borderId="0" xfId="0" applyFont="1" applyFill="1" applyAlignment="1">
      <alignment horizontal="right"/>
    </xf>
    <xf numFmtId="0" fontId="10" fillId="7" borderId="0" xfId="0" applyFont="1" applyFill="1" applyBorder="1" applyAlignment="1">
      <alignment horizontal="right"/>
    </xf>
    <xf numFmtId="0" fontId="9" fillId="7" borderId="11" xfId="0" applyFont="1" applyFill="1" applyBorder="1" applyAlignment="1">
      <alignment horizontal="right"/>
    </xf>
    <xf numFmtId="167" fontId="10" fillId="6" borderId="0" xfId="0" applyNumberFormat="1" applyFont="1" applyFill="1" applyAlignment="1">
      <alignment horizontal="right"/>
    </xf>
    <xf numFmtId="167" fontId="3" fillId="6" borderId="0" xfId="3" applyNumberFormat="1" applyFont="1" applyFill="1" applyAlignment="1">
      <alignment horizontal="right"/>
    </xf>
    <xf numFmtId="167" fontId="10" fillId="6" borderId="0" xfId="3" applyNumberFormat="1" applyFont="1" applyFill="1" applyAlignment="1">
      <alignment horizontal="right"/>
    </xf>
    <xf numFmtId="9" fontId="10" fillId="6" borderId="0" xfId="1" applyFont="1" applyFill="1" applyAlignment="1">
      <alignment horizontal="right"/>
    </xf>
    <xf numFmtId="164" fontId="10" fillId="6" borderId="0" xfId="0" applyNumberFormat="1" applyFont="1" applyFill="1" applyAlignment="1">
      <alignment horizontal="right"/>
    </xf>
    <xf numFmtId="0" fontId="10" fillId="6" borderId="0" xfId="0" applyFont="1" applyFill="1" applyAlignment="1">
      <alignment horizontal="right"/>
    </xf>
    <xf numFmtId="0" fontId="10" fillId="6" borderId="0" xfId="0" applyFont="1" applyFill="1" applyBorder="1" applyAlignment="1">
      <alignment horizontal="right"/>
    </xf>
    <xf numFmtId="0" fontId="9" fillId="6" borderId="1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167" fontId="3" fillId="3" borderId="0" xfId="0" applyNumberFormat="1" applyFont="1" applyFill="1" applyAlignment="1">
      <alignment horizontal="right"/>
    </xf>
    <xf numFmtId="164" fontId="10" fillId="3" borderId="0" xfId="0" applyNumberFormat="1" applyFont="1" applyFill="1" applyAlignment="1">
      <alignment horizontal="right"/>
    </xf>
    <xf numFmtId="0" fontId="9" fillId="3" borderId="2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9" fontId="12" fillId="0" borderId="0" xfId="1" applyFont="1" applyAlignment="1">
      <alignment horizontal="right"/>
    </xf>
  </cellXfs>
  <cellStyles count="5">
    <cellStyle name="Ezres" xfId="3" builtinId="3"/>
    <cellStyle name="Hivatkozás" xfId="2" builtinId="8"/>
    <cellStyle name="Normál" xfId="0" builtinId="0"/>
    <cellStyle name="Normal 2" xfId="4"/>
    <cellStyle name="Százalé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9525</xdr:rowOff>
    </xdr:from>
    <xdr:to>
      <xdr:col>0</xdr:col>
      <xdr:colOff>1847850</xdr:colOff>
      <xdr:row>11</xdr:row>
      <xdr:rowOff>0</xdr:rowOff>
    </xdr:to>
    <xdr:pic>
      <xdr:nvPicPr>
        <xdr:cNvPr id="4" name="Picture 3" descr="cid:image001.png@01CDF24C.7E52E3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0025"/>
          <a:ext cx="1362075" cy="1800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uricio.pinzon@millicom.com" TargetMode="External"/><Relationship Id="rId1" Type="http://schemas.openxmlformats.org/officeDocument/2006/relationships/hyperlink" Target="mailto:nicolas.didio@millicom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C39"/>
  <sheetViews>
    <sheetView tabSelected="1" zoomScaleNormal="100" workbookViewId="0">
      <selection activeCell="A17" sqref="A17"/>
    </sheetView>
  </sheetViews>
  <sheetFormatPr defaultColWidth="9.140625" defaultRowHeight="14.25" x14ac:dyDescent="0.2"/>
  <cols>
    <col min="1" max="1" width="29.5703125" style="180" customWidth="1"/>
    <col min="2" max="2" width="19.85546875" style="180" bestFit="1" customWidth="1"/>
    <col min="3" max="3" width="9.28515625" style="180" customWidth="1"/>
    <col min="4" max="16384" width="9.140625" style="180"/>
  </cols>
  <sheetData>
    <row r="13" spans="1:2" ht="18" x14ac:dyDescent="0.25">
      <c r="A13" s="179" t="s">
        <v>66</v>
      </c>
    </row>
    <row r="14" spans="1:2" x14ac:dyDescent="0.2">
      <c r="B14" s="181" t="s">
        <v>37</v>
      </c>
    </row>
    <row r="15" spans="1:2" x14ac:dyDescent="0.2">
      <c r="B15" s="181" t="s">
        <v>38</v>
      </c>
    </row>
    <row r="17" spans="1:3" x14ac:dyDescent="0.2">
      <c r="B17" s="181" t="s">
        <v>89</v>
      </c>
    </row>
    <row r="18" spans="1:3" x14ac:dyDescent="0.2">
      <c r="B18" s="181" t="s">
        <v>90</v>
      </c>
    </row>
    <row r="19" spans="1:3" x14ac:dyDescent="0.2">
      <c r="B19" s="181" t="s">
        <v>21</v>
      </c>
    </row>
    <row r="20" spans="1:3" x14ac:dyDescent="0.2">
      <c r="B20" s="181" t="s">
        <v>24</v>
      </c>
    </row>
    <row r="22" spans="1:3" x14ac:dyDescent="0.2">
      <c r="B22" s="181" t="s">
        <v>0</v>
      </c>
    </row>
    <row r="23" spans="1:3" x14ac:dyDescent="0.2">
      <c r="A23" s="6"/>
      <c r="B23" s="181" t="s">
        <v>1</v>
      </c>
    </row>
    <row r="24" spans="1:3" x14ac:dyDescent="0.2">
      <c r="B24" s="181" t="s">
        <v>2</v>
      </c>
    </row>
    <row r="26" spans="1:3" x14ac:dyDescent="0.2">
      <c r="B26" s="181" t="s">
        <v>64</v>
      </c>
    </row>
    <row r="29" spans="1:3" ht="18" x14ac:dyDescent="0.25">
      <c r="A29" s="179" t="s">
        <v>67</v>
      </c>
    </row>
    <row r="31" spans="1:3" ht="15" x14ac:dyDescent="0.25">
      <c r="A31" s="182" t="s">
        <v>68</v>
      </c>
      <c r="B31" s="180" t="s">
        <v>134</v>
      </c>
      <c r="C31" s="181" t="s">
        <v>135</v>
      </c>
    </row>
    <row r="32" spans="1:3" ht="15" x14ac:dyDescent="0.25">
      <c r="A32" s="182"/>
      <c r="B32" s="180" t="s">
        <v>161</v>
      </c>
      <c r="C32" s="181"/>
    </row>
    <row r="33" spans="1:3" x14ac:dyDescent="0.2">
      <c r="B33" s="180" t="s">
        <v>147</v>
      </c>
      <c r="C33" s="180" t="s">
        <v>136</v>
      </c>
    </row>
    <row r="34" spans="1:3" x14ac:dyDescent="0.2">
      <c r="B34" s="180" t="s">
        <v>32</v>
      </c>
      <c r="C34" s="180" t="s">
        <v>137</v>
      </c>
    </row>
    <row r="36" spans="1:3" ht="15" x14ac:dyDescent="0.25">
      <c r="A36" s="182" t="s">
        <v>144</v>
      </c>
      <c r="B36" s="180" t="s">
        <v>145</v>
      </c>
      <c r="C36" s="181" t="s">
        <v>146</v>
      </c>
    </row>
    <row r="37" spans="1:3" ht="15" x14ac:dyDescent="0.25">
      <c r="A37" s="182"/>
      <c r="B37" s="180" t="s">
        <v>162</v>
      </c>
      <c r="C37" s="181"/>
    </row>
    <row r="38" spans="1:3" x14ac:dyDescent="0.2">
      <c r="B38" s="180" t="s">
        <v>147</v>
      </c>
      <c r="C38" s="180" t="s">
        <v>149</v>
      </c>
    </row>
    <row r="39" spans="1:3" x14ac:dyDescent="0.2">
      <c r="B39" s="180" t="s">
        <v>32</v>
      </c>
      <c r="C39" s="180" t="s">
        <v>148</v>
      </c>
    </row>
  </sheetData>
  <hyperlinks>
    <hyperlink ref="B18" location="'Revenue by RGU'!Print_Area" display="Revenues by RGU"/>
    <hyperlink ref="B19" location="EBITDA!A1" display="EBITDA"/>
    <hyperlink ref="B20" location="CAPEX!A1" display="Capex"/>
    <hyperlink ref="B14" location="'Group P&amp;L'!A1" display="Group P&amp;L"/>
    <hyperlink ref="B15" location="FCF!Print_Area" display="Cash Flow Statement"/>
    <hyperlink ref="B22" location="'Central America'!A1" display="Central America"/>
    <hyperlink ref="B23" location="'South America'!A1" display="South America"/>
    <hyperlink ref="B24" location="Africa!A1" display="Africa"/>
    <hyperlink ref="B26" location="'FX rates'!A1" display="FX rates"/>
    <hyperlink ref="C31" r:id="rId1"/>
    <hyperlink ref="B17" location="RGUs!Print_Area" display="RGUs"/>
    <hyperlink ref="C36" r:id="rId2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60"/>
  <sheetViews>
    <sheetView showGridLines="0" zoomScaleNormal="100" zoomScaleSheetLayoutView="85" workbookViewId="0">
      <pane xSplit="1" ySplit="2" topLeftCell="B3" activePane="bottomRight" state="frozenSplit"/>
      <selection activeCell="A37" sqref="A37"/>
      <selection pane="topRight" activeCell="A37" sqref="A37"/>
      <selection pane="bottomLeft" activeCell="A37" sqref="A37"/>
      <selection pane="bottomRight"/>
    </sheetView>
  </sheetViews>
  <sheetFormatPr defaultColWidth="9.140625" defaultRowHeight="12.75" x14ac:dyDescent="0.2"/>
  <cols>
    <col min="1" max="1" width="32.85546875" style="110" bestFit="1" customWidth="1"/>
    <col min="2" max="2" width="9.42578125" style="89" bestFit="1" customWidth="1"/>
    <col min="3" max="5" width="8.85546875" style="89" bestFit="1" customWidth="1"/>
    <col min="6" max="6" width="8.28515625" style="88" bestFit="1" customWidth="1"/>
    <col min="7" max="7" width="9.42578125" style="89" bestFit="1" customWidth="1"/>
    <col min="8" max="9" width="8.85546875" style="89" bestFit="1" customWidth="1"/>
    <col min="10" max="10" width="9.42578125" style="89" bestFit="1" customWidth="1"/>
    <col min="11" max="11" width="9.42578125" style="88" bestFit="1" customWidth="1"/>
    <col min="12" max="12" width="9.42578125" style="89" bestFit="1" customWidth="1"/>
    <col min="13" max="14" width="8.85546875" style="89" bestFit="1" customWidth="1"/>
    <col min="15" max="15" width="9.42578125" style="89" bestFit="1" customWidth="1"/>
    <col min="16" max="16" width="9.42578125" style="88" customWidth="1"/>
    <col min="17" max="16384" width="9.140625" style="89"/>
  </cols>
  <sheetData>
    <row r="1" spans="1:16" s="120" customFormat="1" x14ac:dyDescent="0.2">
      <c r="A1" s="86" t="s">
        <v>65</v>
      </c>
      <c r="B1" s="91" t="s">
        <v>55</v>
      </c>
      <c r="C1" s="91" t="s">
        <v>56</v>
      </c>
      <c r="D1" s="91" t="s">
        <v>57</v>
      </c>
      <c r="E1" s="91" t="s">
        <v>58</v>
      </c>
      <c r="F1" s="119" t="s">
        <v>59</v>
      </c>
      <c r="G1" s="91" t="s">
        <v>96</v>
      </c>
      <c r="H1" s="91" t="s">
        <v>97</v>
      </c>
      <c r="I1" s="91" t="s">
        <v>98</v>
      </c>
      <c r="J1" s="91" t="s">
        <v>99</v>
      </c>
      <c r="K1" s="119" t="s">
        <v>100</v>
      </c>
      <c r="L1" s="91" t="s">
        <v>129</v>
      </c>
      <c r="M1" s="91" t="s">
        <v>130</v>
      </c>
      <c r="N1" s="91" t="s">
        <v>131</v>
      </c>
      <c r="O1" s="91" t="s">
        <v>132</v>
      </c>
      <c r="P1" s="119" t="s">
        <v>133</v>
      </c>
    </row>
    <row r="2" spans="1:16" s="95" customFormat="1" x14ac:dyDescent="0.2">
      <c r="A2" s="121" t="s">
        <v>71</v>
      </c>
      <c r="F2" s="96"/>
      <c r="K2" s="96"/>
      <c r="P2" s="96"/>
    </row>
    <row r="3" spans="1:16" s="156" customFormat="1" x14ac:dyDescent="0.2">
      <c r="A3" s="123" t="s">
        <v>27</v>
      </c>
      <c r="F3" s="157"/>
      <c r="J3" s="161"/>
      <c r="K3" s="157"/>
      <c r="O3" s="161"/>
      <c r="P3" s="157"/>
    </row>
    <row r="4" spans="1:16" x14ac:dyDescent="0.2">
      <c r="A4" s="126" t="s">
        <v>32</v>
      </c>
    </row>
    <row r="5" spans="1:16" s="105" customFormat="1" x14ac:dyDescent="0.2">
      <c r="A5" s="143" t="s">
        <v>9</v>
      </c>
      <c r="B5" s="105">
        <v>179</v>
      </c>
      <c r="C5" s="105">
        <v>179</v>
      </c>
      <c r="D5" s="105">
        <v>182</v>
      </c>
      <c r="E5" s="105">
        <v>182</v>
      </c>
      <c r="F5" s="46">
        <v>182</v>
      </c>
      <c r="G5" s="105">
        <v>185</v>
      </c>
      <c r="H5" s="105">
        <v>185</v>
      </c>
      <c r="I5" s="105">
        <v>185</v>
      </c>
      <c r="J5" s="144">
        <v>185</v>
      </c>
      <c r="K5" s="46">
        <v>185</v>
      </c>
      <c r="L5" s="105">
        <v>190</v>
      </c>
      <c r="M5" s="105">
        <v>190</v>
      </c>
      <c r="N5" s="105">
        <v>190</v>
      </c>
      <c r="O5" s="144"/>
      <c r="P5" s="46"/>
    </row>
    <row r="6" spans="1:16" s="100" customFormat="1" x14ac:dyDescent="0.2">
      <c r="A6" s="97" t="s">
        <v>34</v>
      </c>
      <c r="B6" s="100">
        <v>11</v>
      </c>
      <c r="C6" s="100">
        <v>11</v>
      </c>
      <c r="D6" s="100">
        <v>11</v>
      </c>
      <c r="E6" s="100">
        <v>11</v>
      </c>
      <c r="F6" s="45">
        <v>11</v>
      </c>
      <c r="G6" s="100">
        <v>11</v>
      </c>
      <c r="H6" s="100">
        <v>11</v>
      </c>
      <c r="I6" s="100">
        <v>11</v>
      </c>
      <c r="J6" s="47">
        <v>11</v>
      </c>
      <c r="K6" s="45">
        <v>11</v>
      </c>
      <c r="L6" s="100">
        <v>11</v>
      </c>
      <c r="M6" s="100">
        <v>11</v>
      </c>
      <c r="N6" s="100">
        <v>11</v>
      </c>
      <c r="O6" s="47"/>
      <c r="P6" s="45"/>
    </row>
    <row r="7" spans="1:16" s="100" customFormat="1" x14ac:dyDescent="0.2">
      <c r="A7" s="97" t="s">
        <v>35</v>
      </c>
      <c r="B7" s="100">
        <v>74</v>
      </c>
      <c r="C7" s="100">
        <v>74</v>
      </c>
      <c r="D7" s="100">
        <v>74</v>
      </c>
      <c r="E7" s="100">
        <v>74</v>
      </c>
      <c r="F7" s="45">
        <v>74</v>
      </c>
      <c r="G7" s="100">
        <v>76</v>
      </c>
      <c r="H7" s="100">
        <v>76</v>
      </c>
      <c r="I7" s="100">
        <v>76</v>
      </c>
      <c r="J7" s="47">
        <v>76</v>
      </c>
      <c r="K7" s="45">
        <v>76</v>
      </c>
      <c r="L7" s="100">
        <v>77</v>
      </c>
      <c r="M7" s="100">
        <v>77</v>
      </c>
      <c r="N7" s="100">
        <v>77</v>
      </c>
      <c r="O7" s="47"/>
      <c r="P7" s="45"/>
    </row>
    <row r="8" spans="1:16" s="100" customFormat="1" x14ac:dyDescent="0.2">
      <c r="A8" s="97" t="s">
        <v>15</v>
      </c>
      <c r="B8" s="100">
        <v>25</v>
      </c>
      <c r="C8" s="100">
        <v>25</v>
      </c>
      <c r="D8" s="100">
        <v>25</v>
      </c>
      <c r="E8" s="100">
        <v>25</v>
      </c>
      <c r="F8" s="45">
        <v>25</v>
      </c>
      <c r="G8" s="100">
        <v>25</v>
      </c>
      <c r="H8" s="100">
        <v>25</v>
      </c>
      <c r="I8" s="100">
        <v>25</v>
      </c>
      <c r="J8" s="47">
        <v>25</v>
      </c>
      <c r="K8" s="45">
        <v>25</v>
      </c>
      <c r="L8" s="100">
        <v>26</v>
      </c>
      <c r="M8" s="100">
        <v>26</v>
      </c>
      <c r="N8" s="100">
        <v>26</v>
      </c>
      <c r="O8" s="47"/>
      <c r="P8" s="45"/>
    </row>
    <row r="9" spans="1:16" s="100" customFormat="1" x14ac:dyDescent="0.2">
      <c r="A9" s="97" t="s">
        <v>16</v>
      </c>
      <c r="B9" s="100">
        <v>12</v>
      </c>
      <c r="C9" s="100">
        <v>12</v>
      </c>
      <c r="D9" s="100">
        <v>12</v>
      </c>
      <c r="E9" s="100">
        <v>12</v>
      </c>
      <c r="F9" s="45">
        <v>12</v>
      </c>
      <c r="G9" s="100">
        <v>12</v>
      </c>
      <c r="H9" s="100">
        <v>12</v>
      </c>
      <c r="I9" s="100">
        <v>12</v>
      </c>
      <c r="J9" s="47">
        <v>12</v>
      </c>
      <c r="K9" s="45">
        <v>12</v>
      </c>
      <c r="L9" s="100">
        <v>12</v>
      </c>
      <c r="M9" s="100">
        <v>12</v>
      </c>
      <c r="N9" s="100">
        <v>12</v>
      </c>
      <c r="O9" s="47"/>
      <c r="P9" s="45"/>
    </row>
    <row r="10" spans="1:16" s="100" customFormat="1" x14ac:dyDescent="0.2">
      <c r="A10" s="97" t="s">
        <v>36</v>
      </c>
      <c r="B10" s="100">
        <v>13</v>
      </c>
      <c r="C10" s="100">
        <v>13</v>
      </c>
      <c r="D10" s="100">
        <v>13</v>
      </c>
      <c r="E10" s="100">
        <v>13</v>
      </c>
      <c r="F10" s="45">
        <v>13</v>
      </c>
      <c r="G10" s="100">
        <v>13</v>
      </c>
      <c r="H10" s="100">
        <v>13</v>
      </c>
      <c r="I10" s="100">
        <v>13</v>
      </c>
      <c r="J10" s="47">
        <v>13</v>
      </c>
      <c r="K10" s="45">
        <v>13</v>
      </c>
      <c r="L10" s="100">
        <v>14</v>
      </c>
      <c r="M10" s="100">
        <v>14</v>
      </c>
      <c r="N10" s="100">
        <v>14</v>
      </c>
      <c r="O10" s="47"/>
      <c r="P10" s="45"/>
    </row>
    <row r="11" spans="1:16" s="100" customFormat="1" x14ac:dyDescent="0.2">
      <c r="A11" s="97" t="s">
        <v>18</v>
      </c>
      <c r="B11" s="100">
        <v>44</v>
      </c>
      <c r="C11" s="100">
        <v>44</v>
      </c>
      <c r="D11" s="100">
        <v>47</v>
      </c>
      <c r="E11" s="100">
        <v>47</v>
      </c>
      <c r="F11" s="45">
        <v>47</v>
      </c>
      <c r="G11" s="100">
        <v>48</v>
      </c>
      <c r="H11" s="100">
        <v>48</v>
      </c>
      <c r="I11" s="100">
        <v>48</v>
      </c>
      <c r="J11" s="47">
        <v>48</v>
      </c>
      <c r="K11" s="45">
        <v>48</v>
      </c>
      <c r="L11" s="100">
        <v>50</v>
      </c>
      <c r="M11" s="100">
        <v>50</v>
      </c>
      <c r="N11" s="100">
        <v>50</v>
      </c>
      <c r="O11" s="47"/>
      <c r="P11" s="45"/>
    </row>
    <row r="12" spans="1:16" x14ac:dyDescent="0.2">
      <c r="F12" s="133"/>
      <c r="J12" s="134"/>
      <c r="K12" s="133"/>
      <c r="O12" s="134"/>
      <c r="P12" s="133"/>
    </row>
    <row r="13" spans="1:16" s="109" customFormat="1" x14ac:dyDescent="0.2">
      <c r="A13" s="137" t="s">
        <v>20</v>
      </c>
      <c r="F13" s="141"/>
      <c r="J13" s="142"/>
      <c r="K13" s="141"/>
      <c r="O13" s="142"/>
      <c r="P13" s="141"/>
    </row>
    <row r="14" spans="1:16" s="109" customFormat="1" x14ac:dyDescent="0.2">
      <c r="A14" s="106" t="s">
        <v>34</v>
      </c>
      <c r="B14" s="109">
        <v>0.28899999999999998</v>
      </c>
      <c r="C14" s="109">
        <v>0.30499999999999999</v>
      </c>
      <c r="D14" s="109">
        <v>0.307</v>
      </c>
      <c r="E14" s="109">
        <v>0.32700000000000001</v>
      </c>
      <c r="F14" s="141">
        <v>0.32700000000000001</v>
      </c>
      <c r="G14" s="109">
        <v>0.29899999999999999</v>
      </c>
      <c r="H14" s="109">
        <v>0.316</v>
      </c>
      <c r="I14" s="109">
        <v>0.3250221777932969</v>
      </c>
      <c r="J14" s="142">
        <v>0.36206495179116072</v>
      </c>
      <c r="K14" s="141">
        <v>0.36206495179116072</v>
      </c>
      <c r="L14" s="109">
        <v>0.39069024562688481</v>
      </c>
      <c r="M14" s="109">
        <v>0.40221924774190559</v>
      </c>
      <c r="N14" s="426">
        <v>0.39386419543599077</v>
      </c>
      <c r="O14" s="142"/>
      <c r="P14" s="141"/>
    </row>
    <row r="15" spans="1:16" s="109" customFormat="1" x14ac:dyDescent="0.2">
      <c r="A15" s="106" t="s">
        <v>35</v>
      </c>
      <c r="B15" s="109">
        <v>0.502</v>
      </c>
      <c r="C15" s="142">
        <v>0.54800000000000004</v>
      </c>
      <c r="D15" s="109">
        <v>0.59299999999999997</v>
      </c>
      <c r="E15" s="109">
        <v>0.60699999999999998</v>
      </c>
      <c r="F15" s="141">
        <v>0.60699999999999998</v>
      </c>
      <c r="G15" s="109">
        <v>0.58499999999999996</v>
      </c>
      <c r="H15" s="109">
        <v>0.61699999999999999</v>
      </c>
      <c r="I15" s="109">
        <v>0.43</v>
      </c>
      <c r="J15" s="142">
        <v>0.44950166937105968</v>
      </c>
      <c r="K15" s="141">
        <v>0.44950166937105968</v>
      </c>
      <c r="L15" s="109">
        <v>0.46958937943882756</v>
      </c>
      <c r="M15" s="109">
        <v>0.49103721506576808</v>
      </c>
      <c r="N15" s="426">
        <v>0.57617455106651949</v>
      </c>
      <c r="O15" s="142"/>
      <c r="P15" s="141"/>
    </row>
    <row r="16" spans="1:16" s="109" customFormat="1" x14ac:dyDescent="0.2">
      <c r="A16" s="106" t="s">
        <v>15</v>
      </c>
      <c r="B16" s="109">
        <v>0.67600000000000005</v>
      </c>
      <c r="C16" s="109">
        <v>0.68700000000000006</v>
      </c>
      <c r="D16" s="109">
        <v>0.72299999999999998</v>
      </c>
      <c r="E16" s="109">
        <v>0.72399999999999998</v>
      </c>
      <c r="F16" s="141">
        <v>0.72399999999999998</v>
      </c>
      <c r="G16" s="109">
        <v>0.748</v>
      </c>
      <c r="H16" s="109">
        <v>0.76200000000000001</v>
      </c>
      <c r="I16" s="109">
        <v>0.78831778536867558</v>
      </c>
      <c r="J16" s="142">
        <v>0.80679321965331796</v>
      </c>
      <c r="K16" s="141">
        <v>0.80679321965331796</v>
      </c>
      <c r="L16" s="109">
        <v>0.76943973588236025</v>
      </c>
      <c r="M16" s="109">
        <v>0.81194798273334245</v>
      </c>
      <c r="N16" s="426">
        <v>0.80908504207429344</v>
      </c>
      <c r="O16" s="142"/>
      <c r="P16" s="141"/>
    </row>
    <row r="17" spans="1:16" s="109" customFormat="1" x14ac:dyDescent="0.2">
      <c r="A17" s="106" t="s">
        <v>16</v>
      </c>
      <c r="B17" s="109">
        <v>0.28999999999999998</v>
      </c>
      <c r="C17" s="109">
        <v>0.31</v>
      </c>
      <c r="D17" s="109">
        <v>0.32700000000000001</v>
      </c>
      <c r="E17" s="109">
        <v>0.36399999999999999</v>
      </c>
      <c r="F17" s="141">
        <v>0.36399999999999999</v>
      </c>
      <c r="G17" s="109">
        <v>0.379</v>
      </c>
      <c r="H17" s="109">
        <v>0.43099999999999999</v>
      </c>
      <c r="I17" s="109">
        <v>0.45688624285377616</v>
      </c>
      <c r="J17" s="142">
        <v>0.47018487101418921</v>
      </c>
      <c r="K17" s="141">
        <v>0.47018487101418921</v>
      </c>
      <c r="L17" s="109">
        <v>0.47228999999999999</v>
      </c>
      <c r="M17" s="109">
        <v>0.49732772385616764</v>
      </c>
      <c r="N17" s="426">
        <v>0.51621720491358447</v>
      </c>
      <c r="O17" s="142"/>
      <c r="P17" s="141"/>
    </row>
    <row r="18" spans="1:16" s="109" customFormat="1" x14ac:dyDescent="0.2">
      <c r="A18" s="106" t="s">
        <v>36</v>
      </c>
      <c r="B18" s="109">
        <v>0.66200000000000003</v>
      </c>
      <c r="C18" s="109">
        <v>0.64800000000000002</v>
      </c>
      <c r="D18" s="109">
        <v>0.64900000000000002</v>
      </c>
      <c r="E18" s="109">
        <v>0.65800000000000003</v>
      </c>
      <c r="F18" s="141">
        <v>0.65800000000000003</v>
      </c>
      <c r="G18" s="109">
        <v>0.68799999999999994</v>
      </c>
      <c r="H18" s="109">
        <v>0.69799999999999995</v>
      </c>
      <c r="I18" s="109">
        <v>0.68895109248511888</v>
      </c>
      <c r="J18" s="142">
        <v>0.69035983478633811</v>
      </c>
      <c r="K18" s="141">
        <v>0.69035983478633811</v>
      </c>
      <c r="L18" s="109">
        <v>0.73899999999999999</v>
      </c>
      <c r="M18" s="109">
        <v>0.73143975761268798</v>
      </c>
      <c r="N18" s="426">
        <v>0.72024520343970333</v>
      </c>
      <c r="O18" s="142"/>
      <c r="P18" s="141"/>
    </row>
    <row r="19" spans="1:16" s="109" customFormat="1" x14ac:dyDescent="0.2">
      <c r="A19" s="106" t="s">
        <v>18</v>
      </c>
      <c r="B19" s="109">
        <v>0.40400000000000003</v>
      </c>
      <c r="C19" s="109">
        <v>0.40600000000000003</v>
      </c>
      <c r="D19" s="109">
        <v>0.42299999999999999</v>
      </c>
      <c r="E19" s="109">
        <v>0.434</v>
      </c>
      <c r="F19" s="141">
        <v>0.434</v>
      </c>
      <c r="G19" s="109">
        <v>0.435</v>
      </c>
      <c r="H19" s="109">
        <v>0.432</v>
      </c>
      <c r="I19" s="109">
        <v>0.43619606169557279</v>
      </c>
      <c r="J19" s="142">
        <v>0.4490706496362023</v>
      </c>
      <c r="K19" s="141">
        <v>0.4490706496362023</v>
      </c>
      <c r="L19" s="109">
        <v>0.45617425907477821</v>
      </c>
      <c r="M19" s="109">
        <v>0.47283372560666992</v>
      </c>
      <c r="N19" s="426">
        <v>0.5176711206005532</v>
      </c>
      <c r="O19" s="142"/>
      <c r="P19" s="141"/>
    </row>
    <row r="20" spans="1:16" x14ac:dyDescent="0.2">
      <c r="A20" s="106"/>
      <c r="F20" s="133"/>
      <c r="J20" s="134"/>
      <c r="K20" s="133"/>
      <c r="N20" s="425"/>
      <c r="O20" s="134"/>
      <c r="P20" s="133"/>
    </row>
    <row r="21" spans="1:16" s="100" customFormat="1" x14ac:dyDescent="0.2">
      <c r="A21" s="143" t="s">
        <v>10</v>
      </c>
      <c r="B21" s="105">
        <v>16705.55</v>
      </c>
      <c r="C21" s="105">
        <v>17120</v>
      </c>
      <c r="D21" s="105">
        <v>17949</v>
      </c>
      <c r="E21" s="105">
        <v>18387</v>
      </c>
      <c r="F21" s="46">
        <v>18387</v>
      </c>
      <c r="G21" s="105">
        <v>18278</v>
      </c>
      <c r="H21" s="105">
        <v>18479</v>
      </c>
      <c r="I21" s="105">
        <v>19569</v>
      </c>
      <c r="J21" s="144">
        <v>20420</v>
      </c>
      <c r="K21" s="46">
        <v>20420</v>
      </c>
      <c r="L21" s="105">
        <v>21848</v>
      </c>
      <c r="M21" s="105">
        <v>22491.469999997851</v>
      </c>
      <c r="N21" s="428">
        <v>23849.11</v>
      </c>
      <c r="O21" s="144"/>
      <c r="P21" s="46"/>
    </row>
    <row r="22" spans="1:16" s="100" customFormat="1" x14ac:dyDescent="0.2">
      <c r="A22" s="97" t="s">
        <v>34</v>
      </c>
      <c r="B22" s="100">
        <v>1902.951</v>
      </c>
      <c r="C22" s="100">
        <v>1896</v>
      </c>
      <c r="D22" s="100">
        <v>1911</v>
      </c>
      <c r="E22" s="100">
        <v>2030</v>
      </c>
      <c r="F22" s="45">
        <v>2030</v>
      </c>
      <c r="G22" s="100">
        <v>1955</v>
      </c>
      <c r="H22" s="100">
        <v>1958</v>
      </c>
      <c r="I22" s="100">
        <v>2039</v>
      </c>
      <c r="J22" s="47">
        <v>2252</v>
      </c>
      <c r="K22" s="45">
        <v>2252</v>
      </c>
      <c r="L22" s="100">
        <v>2497</v>
      </c>
      <c r="M22" s="100">
        <v>2656.3040000000001</v>
      </c>
      <c r="N22" s="427">
        <v>2595.5630000000001</v>
      </c>
      <c r="O22" s="47"/>
      <c r="P22" s="45"/>
    </row>
    <row r="23" spans="1:16" s="100" customFormat="1" x14ac:dyDescent="0.2">
      <c r="A23" s="97" t="s">
        <v>35</v>
      </c>
      <c r="B23" s="100">
        <v>2306.5369999999998</v>
      </c>
      <c r="C23" s="100">
        <v>2554</v>
      </c>
      <c r="D23" s="100">
        <v>2828</v>
      </c>
      <c r="E23" s="100">
        <v>3001</v>
      </c>
      <c r="F23" s="45">
        <v>3001</v>
      </c>
      <c r="G23" s="100">
        <v>2936</v>
      </c>
      <c r="H23" s="100">
        <v>2964</v>
      </c>
      <c r="I23" s="100">
        <v>3633</v>
      </c>
      <c r="J23" s="47">
        <v>3854</v>
      </c>
      <c r="K23" s="45">
        <v>3854</v>
      </c>
      <c r="L23" s="100">
        <v>4011</v>
      </c>
      <c r="M23" s="100">
        <v>4172.143</v>
      </c>
      <c r="N23" s="427">
        <v>4834.2169999999996</v>
      </c>
      <c r="O23" s="47"/>
      <c r="P23" s="45"/>
    </row>
    <row r="24" spans="1:16" s="100" customFormat="1" x14ac:dyDescent="0.2">
      <c r="A24" s="97" t="s">
        <v>15</v>
      </c>
      <c r="B24" s="100">
        <v>3334.3119999999999</v>
      </c>
      <c r="C24" s="100">
        <v>3196</v>
      </c>
      <c r="D24" s="100">
        <v>3227</v>
      </c>
      <c r="E24" s="100">
        <v>3170</v>
      </c>
      <c r="F24" s="45">
        <v>3170</v>
      </c>
      <c r="G24" s="100">
        <v>3185</v>
      </c>
      <c r="H24" s="100">
        <v>3299</v>
      </c>
      <c r="I24" s="100">
        <v>3577</v>
      </c>
      <c r="J24" s="47">
        <v>3674</v>
      </c>
      <c r="K24" s="45">
        <v>3674</v>
      </c>
      <c r="L24" s="100">
        <v>3665</v>
      </c>
      <c r="M24" s="100">
        <v>3691.1550000000002</v>
      </c>
      <c r="N24" s="427">
        <v>3695.7530000000002</v>
      </c>
      <c r="O24" s="47"/>
      <c r="P24" s="45"/>
    </row>
    <row r="25" spans="1:16" s="100" customFormat="1" x14ac:dyDescent="0.2">
      <c r="A25" s="97" t="s">
        <v>16</v>
      </c>
      <c r="B25" s="100">
        <v>1180.0550000000001</v>
      </c>
      <c r="C25" s="100">
        <v>1220</v>
      </c>
      <c r="D25" s="100">
        <v>1424</v>
      </c>
      <c r="E25" s="100">
        <v>1502</v>
      </c>
      <c r="F25" s="45">
        <v>1502</v>
      </c>
      <c r="G25" s="100">
        <v>1471</v>
      </c>
      <c r="H25" s="100">
        <v>1612</v>
      </c>
      <c r="I25" s="100">
        <v>1794</v>
      </c>
      <c r="J25" s="47">
        <v>1938</v>
      </c>
      <c r="K25" s="45">
        <v>1938</v>
      </c>
      <c r="L25" s="100">
        <v>2052</v>
      </c>
      <c r="M25" s="100">
        <v>2212.1019999999999</v>
      </c>
      <c r="N25" s="427">
        <v>2409.259</v>
      </c>
      <c r="O25" s="47"/>
      <c r="P25" s="45"/>
    </row>
    <row r="26" spans="1:16" s="100" customFormat="1" x14ac:dyDescent="0.2">
      <c r="A26" s="97" t="s">
        <v>36</v>
      </c>
      <c r="B26" s="100">
        <v>2483.8620000000001</v>
      </c>
      <c r="C26" s="100">
        <v>2641</v>
      </c>
      <c r="D26" s="100">
        <v>2647</v>
      </c>
      <c r="E26" s="100">
        <v>2641</v>
      </c>
      <c r="F26" s="45">
        <v>2641</v>
      </c>
      <c r="G26" s="100">
        <v>2664</v>
      </c>
      <c r="H26" s="100">
        <v>2681</v>
      </c>
      <c r="I26" s="100">
        <v>2638</v>
      </c>
      <c r="J26" s="47">
        <v>2700</v>
      </c>
      <c r="K26" s="45">
        <v>2700</v>
      </c>
      <c r="L26" s="100">
        <v>3346</v>
      </c>
      <c r="M26" s="100">
        <v>3189.4929999999999</v>
      </c>
      <c r="N26" s="427">
        <v>3078.886</v>
      </c>
      <c r="O26" s="47"/>
      <c r="P26" s="45"/>
    </row>
    <row r="27" spans="1:16" s="100" customFormat="1" x14ac:dyDescent="0.2">
      <c r="A27" s="97" t="s">
        <v>18</v>
      </c>
      <c r="B27" s="100">
        <v>5497.8329999999996</v>
      </c>
      <c r="C27" s="100">
        <v>5613</v>
      </c>
      <c r="D27" s="100">
        <v>5912</v>
      </c>
      <c r="E27" s="100">
        <v>6043</v>
      </c>
      <c r="F27" s="45">
        <v>6043</v>
      </c>
      <c r="G27" s="100">
        <v>6067</v>
      </c>
      <c r="H27" s="100">
        <v>5965</v>
      </c>
      <c r="I27" s="100">
        <v>5888</v>
      </c>
      <c r="J27" s="47">
        <v>6002</v>
      </c>
      <c r="K27" s="45">
        <v>6002</v>
      </c>
      <c r="L27" s="100">
        <v>6277</v>
      </c>
      <c r="M27" s="100">
        <v>6570.2729999978492</v>
      </c>
      <c r="N27" s="427">
        <v>7235.4319999999998</v>
      </c>
      <c r="O27" s="47"/>
      <c r="P27" s="45"/>
    </row>
    <row r="28" spans="1:16" x14ac:dyDescent="0.2">
      <c r="A28" s="97"/>
      <c r="D28" s="162"/>
      <c r="F28" s="133"/>
      <c r="I28" s="162"/>
      <c r="J28" s="134"/>
      <c r="K28" s="133"/>
      <c r="N28" s="425"/>
      <c r="O28" s="134"/>
      <c r="P28" s="133"/>
    </row>
    <row r="29" spans="1:16" s="109" customFormat="1" x14ac:dyDescent="0.2">
      <c r="A29" s="137" t="s">
        <v>11</v>
      </c>
      <c r="F29" s="141"/>
      <c r="J29" s="142"/>
      <c r="K29" s="141"/>
      <c r="N29" s="426"/>
      <c r="O29" s="142"/>
      <c r="P29" s="141"/>
    </row>
    <row r="30" spans="1:16" s="109" customFormat="1" x14ac:dyDescent="0.2">
      <c r="A30" s="106" t="s">
        <v>34</v>
      </c>
      <c r="B30" s="109">
        <v>0.58499999999999996</v>
      </c>
      <c r="C30" s="109">
        <v>0.55100000000000005</v>
      </c>
      <c r="D30" s="109">
        <v>0.55200000000000005</v>
      </c>
      <c r="E30" s="109">
        <v>0.55400000000000005</v>
      </c>
      <c r="F30" s="141">
        <v>0.55400000000000005</v>
      </c>
      <c r="G30" s="109">
        <v>0.55400000000000005</v>
      </c>
      <c r="H30" s="109">
        <v>0.52400000000000002</v>
      </c>
      <c r="I30" s="109">
        <v>0.53042108505752616</v>
      </c>
      <c r="J30" s="142">
        <v>0.52600000000000002</v>
      </c>
      <c r="K30" s="141">
        <v>0.52600000000000002</v>
      </c>
      <c r="L30" s="109">
        <v>0.54043836063993322</v>
      </c>
      <c r="M30" s="109">
        <v>0.53784605677720887</v>
      </c>
      <c r="N30" s="426">
        <v>0.5366959246612899</v>
      </c>
      <c r="O30" s="142"/>
      <c r="P30" s="141"/>
    </row>
    <row r="31" spans="1:16" s="109" customFormat="1" x14ac:dyDescent="0.2">
      <c r="A31" s="106" t="s">
        <v>35</v>
      </c>
      <c r="B31" s="109">
        <v>0.33100000000000002</v>
      </c>
      <c r="C31" s="109">
        <v>0.33300000000000002</v>
      </c>
      <c r="D31" s="109">
        <v>0.33800000000000002</v>
      </c>
      <c r="E31" s="109">
        <v>0.34799999999999998</v>
      </c>
      <c r="F31" s="141">
        <v>0.34799999999999998</v>
      </c>
      <c r="G31" s="109">
        <v>0.35099999999999998</v>
      </c>
      <c r="H31" s="109">
        <v>0.33400000000000002</v>
      </c>
      <c r="I31" s="109">
        <v>0.31052235175340781</v>
      </c>
      <c r="J31" s="142">
        <v>0.312</v>
      </c>
      <c r="K31" s="141">
        <v>0.312</v>
      </c>
      <c r="L31" s="109">
        <v>0.30814120517558063</v>
      </c>
      <c r="M31" s="109">
        <v>0.30359385468850025</v>
      </c>
      <c r="N31" s="426">
        <v>0.29690532352151866</v>
      </c>
      <c r="O31" s="142"/>
      <c r="P31" s="141"/>
    </row>
    <row r="32" spans="1:16" s="109" customFormat="1" x14ac:dyDescent="0.2">
      <c r="A32" s="106" t="s">
        <v>15</v>
      </c>
      <c r="B32" s="109">
        <v>0.19800000000000001</v>
      </c>
      <c r="C32" s="109">
        <v>0.185</v>
      </c>
      <c r="D32" s="109">
        <v>0.17599999999999999</v>
      </c>
      <c r="E32" s="109">
        <v>0.17199999999999999</v>
      </c>
      <c r="F32" s="141">
        <v>0.17199999999999999</v>
      </c>
      <c r="G32" s="109">
        <v>0.16700000000000001</v>
      </c>
      <c r="H32" s="109">
        <v>0.16900000000000001</v>
      </c>
      <c r="I32" s="109">
        <v>0.17609044285840694</v>
      </c>
      <c r="J32" s="142">
        <v>0.17599999999999999</v>
      </c>
      <c r="K32" s="141">
        <v>0.17599999999999999</v>
      </c>
      <c r="L32" s="109">
        <v>0.17900329867292819</v>
      </c>
      <c r="M32" s="109">
        <v>0.17649005290695849</v>
      </c>
      <c r="N32" s="426">
        <v>0.17668958735130064</v>
      </c>
      <c r="O32" s="142"/>
      <c r="P32" s="141"/>
    </row>
    <row r="33" spans="1:22" s="109" customFormat="1" x14ac:dyDescent="0.2">
      <c r="A33" s="106" t="s">
        <v>16</v>
      </c>
      <c r="B33" s="109">
        <v>0.34799999999999998</v>
      </c>
      <c r="C33" s="109">
        <v>0.33700000000000002</v>
      </c>
      <c r="D33" s="109">
        <v>0.372</v>
      </c>
      <c r="E33" s="109">
        <v>0.379</v>
      </c>
      <c r="F33" s="141">
        <v>0.379</v>
      </c>
      <c r="G33" s="109">
        <v>0.36599999999999999</v>
      </c>
      <c r="H33" s="109">
        <v>0.35</v>
      </c>
      <c r="I33" s="109">
        <v>0.36508230098471428</v>
      </c>
      <c r="J33" s="142">
        <v>0.38100000000000001</v>
      </c>
      <c r="K33" s="141">
        <v>0.38100000000000001</v>
      </c>
      <c r="L33" s="109">
        <v>0.39831507228650298</v>
      </c>
      <c r="M33" s="109">
        <v>0.40508130185515751</v>
      </c>
      <c r="N33" s="426">
        <v>0.42213209684761321</v>
      </c>
      <c r="O33" s="142"/>
      <c r="P33" s="141"/>
    </row>
    <row r="34" spans="1:22" s="109" customFormat="1" x14ac:dyDescent="0.2">
      <c r="A34" s="106" t="s">
        <v>36</v>
      </c>
      <c r="B34" s="109">
        <v>0.28899999999999998</v>
      </c>
      <c r="C34" s="109">
        <v>0.314</v>
      </c>
      <c r="D34" s="109">
        <v>0.313</v>
      </c>
      <c r="E34" s="109">
        <v>0.31</v>
      </c>
      <c r="F34" s="141">
        <v>0.31</v>
      </c>
      <c r="G34" s="109">
        <v>0.29699999999999999</v>
      </c>
      <c r="H34" s="109">
        <v>0.28899999999999998</v>
      </c>
      <c r="I34" s="109">
        <v>0.28788283563227873</v>
      </c>
      <c r="J34" s="142">
        <v>0.29399999999999998</v>
      </c>
      <c r="K34" s="141">
        <v>0.29399999999999998</v>
      </c>
      <c r="L34" s="109">
        <v>0.3247252399679621</v>
      </c>
      <c r="M34" s="109">
        <v>0.31334933875954085</v>
      </c>
      <c r="N34" s="426">
        <v>0.30712386158465421</v>
      </c>
      <c r="O34" s="142"/>
      <c r="P34" s="141"/>
    </row>
    <row r="35" spans="1:22" s="109" customFormat="1" x14ac:dyDescent="0.2">
      <c r="A35" s="106" t="s">
        <v>18</v>
      </c>
      <c r="B35" s="109">
        <v>0.314</v>
      </c>
      <c r="C35" s="109">
        <v>0.317</v>
      </c>
      <c r="D35" s="109">
        <v>0.31900000000000001</v>
      </c>
      <c r="E35" s="109">
        <v>0.317</v>
      </c>
      <c r="F35" s="141">
        <v>0.317</v>
      </c>
      <c r="G35" s="109">
        <v>0.307</v>
      </c>
      <c r="H35" s="109">
        <v>0.30099999999999999</v>
      </c>
      <c r="I35" s="109">
        <v>0.29304435294235914</v>
      </c>
      <c r="J35" s="142">
        <v>0.28799999999999998</v>
      </c>
      <c r="K35" s="141">
        <v>0.28799999999999998</v>
      </c>
      <c r="L35" s="109">
        <v>0.29611660126271677</v>
      </c>
      <c r="M35" s="109">
        <v>0.29812983709174584</v>
      </c>
      <c r="N35" s="426">
        <v>0.29897917208581409</v>
      </c>
      <c r="O35" s="142"/>
      <c r="P35" s="141"/>
    </row>
    <row r="36" spans="1:22" x14ac:dyDescent="0.2">
      <c r="N36" s="425"/>
    </row>
    <row r="37" spans="1:22" s="120" customFormat="1" x14ac:dyDescent="0.2">
      <c r="A37" s="315" t="s">
        <v>101</v>
      </c>
      <c r="B37" s="316">
        <v>4.3959900868046917</v>
      </c>
      <c r="C37" s="316">
        <v>4.2898416593033479</v>
      </c>
      <c r="D37" s="316">
        <v>4.2237730719048399</v>
      </c>
      <c r="E37" s="316">
        <v>4.1009455156959556</v>
      </c>
      <c r="F37" s="317">
        <v>4.216728873902702</v>
      </c>
      <c r="G37" s="316">
        <v>3.8792075841334666</v>
      </c>
      <c r="H37" s="316">
        <v>3.7795669395419242</v>
      </c>
      <c r="I37" s="316">
        <v>3.9596542177877416</v>
      </c>
      <c r="J37" s="316">
        <v>3.8999700192029665</v>
      </c>
      <c r="K37" s="317">
        <v>3.8615106668853794</v>
      </c>
      <c r="L37" s="316">
        <v>3.4900983064696471</v>
      </c>
      <c r="M37" s="316">
        <v>3.304912724965988</v>
      </c>
      <c r="N37" s="429">
        <v>3.2519587789519577</v>
      </c>
      <c r="O37" s="316"/>
      <c r="P37" s="317"/>
      <c r="Q37" s="318"/>
      <c r="R37" s="318"/>
      <c r="S37" s="318"/>
      <c r="T37" s="318"/>
      <c r="U37" s="318"/>
      <c r="V37" s="318"/>
    </row>
    <row r="38" spans="1:22" s="306" customFormat="1" x14ac:dyDescent="0.2">
      <c r="A38" s="305" t="s">
        <v>53</v>
      </c>
      <c r="B38" s="313">
        <v>-7.7905711407301806E-2</v>
      </c>
      <c r="C38" s="313">
        <v>-5.096576577617238E-2</v>
      </c>
      <c r="D38" s="313">
        <v>-3.522501272106611E-2</v>
      </c>
      <c r="E38" s="313">
        <v>-9.1826492697894321E-2</v>
      </c>
      <c r="F38" s="314">
        <v>-7.9181300373677627E-2</v>
      </c>
      <c r="G38" s="313">
        <v>-9.4998276289675165E-2</v>
      </c>
      <c r="H38" s="313">
        <v>-0.10614712626280587</v>
      </c>
      <c r="I38" s="313">
        <v>-5.7856121575791453E-2</v>
      </c>
      <c r="J38" s="313">
        <v>-3.8059965221067138E-2</v>
      </c>
      <c r="K38" s="314">
        <v>-7.5394752018449696E-2</v>
      </c>
      <c r="L38" s="313">
        <v>-6.854618061813389E-2</v>
      </c>
      <c r="M38" s="313">
        <v>-8.0014312220901274E-2</v>
      </c>
      <c r="N38" s="430">
        <v>-0.10850554281356783</v>
      </c>
      <c r="O38" s="313"/>
      <c r="P38" s="314"/>
    </row>
    <row r="39" spans="1:22" s="5" customFormat="1" x14ac:dyDescent="0.2">
      <c r="A39" s="3" t="s">
        <v>106</v>
      </c>
      <c r="B39" s="74">
        <v>1.0492312686968164</v>
      </c>
      <c r="C39" s="74">
        <v>1.0971414210585564</v>
      </c>
      <c r="D39" s="74">
        <v>1.1619149986578794</v>
      </c>
      <c r="E39" s="75">
        <v>1.1884915569206393</v>
      </c>
      <c r="F39" s="76">
        <v>1.1309310286986081</v>
      </c>
      <c r="G39" s="74">
        <v>1.2075479281700519</v>
      </c>
      <c r="H39" s="74">
        <v>1.270027815744774</v>
      </c>
      <c r="I39" s="74">
        <v>1.3803599819897647</v>
      </c>
      <c r="J39" s="75">
        <v>1.2899907066179628</v>
      </c>
      <c r="K39" s="76">
        <v>1.2614414589255476</v>
      </c>
      <c r="L39" s="74">
        <v>1.1294756573169897</v>
      </c>
      <c r="M39" s="74">
        <v>1.1496391945663662</v>
      </c>
      <c r="N39" s="424">
        <v>1.3469660894944093</v>
      </c>
      <c r="O39" s="75"/>
      <c r="P39" s="76"/>
    </row>
    <row r="40" spans="1:22" s="306" customFormat="1" x14ac:dyDescent="0.2">
      <c r="A40" s="305" t="s">
        <v>53</v>
      </c>
      <c r="B40" s="313"/>
      <c r="C40" s="313"/>
      <c r="D40" s="313"/>
      <c r="E40" s="313"/>
      <c r="F40" s="314"/>
      <c r="G40" s="313">
        <v>0.16654400423843341</v>
      </c>
      <c r="H40" s="313">
        <v>0.18712977074313586</v>
      </c>
      <c r="I40" s="313">
        <v>0.22139001812936843</v>
      </c>
      <c r="J40" s="313">
        <v>0.10146535694368652</v>
      </c>
      <c r="K40" s="314">
        <v>0.13889833991188416</v>
      </c>
      <c r="L40" s="313">
        <v>-5.5600889191016467E-2</v>
      </c>
      <c r="M40" s="313">
        <v>-7.3434089985101703E-2</v>
      </c>
      <c r="N40" s="430">
        <v>1.065750512217245E-2</v>
      </c>
      <c r="O40" s="313"/>
      <c r="P40" s="314"/>
    </row>
    <row r="41" spans="1:22" s="147" customFormat="1" x14ac:dyDescent="0.2">
      <c r="A41" s="145"/>
      <c r="B41" s="159"/>
      <c r="F41" s="160"/>
      <c r="G41" s="159"/>
      <c r="J41" s="159"/>
      <c r="K41" s="160"/>
      <c r="L41" s="159"/>
      <c r="O41" s="159"/>
      <c r="P41" s="160"/>
    </row>
    <row r="42" spans="1:22" s="156" customFormat="1" x14ac:dyDescent="0.2">
      <c r="A42" s="123" t="s">
        <v>26</v>
      </c>
      <c r="F42" s="157"/>
      <c r="K42" s="157"/>
      <c r="P42" s="157"/>
    </row>
    <row r="43" spans="1:22" s="105" customFormat="1" x14ac:dyDescent="0.2">
      <c r="A43" s="143" t="s">
        <v>123</v>
      </c>
      <c r="B43" s="13">
        <v>228</v>
      </c>
      <c r="C43" s="13">
        <v>229</v>
      </c>
      <c r="D43" s="13">
        <v>237</v>
      </c>
      <c r="E43" s="13">
        <v>238</v>
      </c>
      <c r="F43" s="15">
        <v>932</v>
      </c>
      <c r="G43" s="13">
        <v>228</v>
      </c>
      <c r="H43" s="13">
        <v>225</v>
      </c>
      <c r="I43" s="13">
        <v>246</v>
      </c>
      <c r="J43" s="13">
        <v>257</v>
      </c>
      <c r="K43" s="280">
        <v>956</v>
      </c>
      <c r="L43" s="13">
        <v>244</v>
      </c>
      <c r="M43" s="13">
        <v>244.3161416034109</v>
      </c>
      <c r="N43" s="13">
        <v>254.71749258292311</v>
      </c>
      <c r="O43" s="13"/>
      <c r="P43" s="280"/>
    </row>
    <row r="44" spans="1:22" s="109" customFormat="1" x14ac:dyDescent="0.2">
      <c r="A44" s="106" t="s">
        <v>22</v>
      </c>
      <c r="B44" s="149">
        <v>-4.0000000000000001E-3</v>
      </c>
      <c r="C44" s="149">
        <v>-2.8000000000000001E-2</v>
      </c>
      <c r="D44" s="149">
        <v>5.0000000000000001E-3</v>
      </c>
      <c r="E44" s="149">
        <v>-1E-3</v>
      </c>
      <c r="F44" s="150">
        <v>-7.0000000000000001E-3</v>
      </c>
      <c r="G44" s="149">
        <v>0</v>
      </c>
      <c r="H44" s="149">
        <v>-1.7000000000000001E-2</v>
      </c>
      <c r="I44" s="149">
        <v>3.7999999999999999E-2</v>
      </c>
      <c r="J44" s="149">
        <v>0.08</v>
      </c>
      <c r="K44" s="150">
        <v>2.5999999999999999E-2</v>
      </c>
      <c r="L44" s="149">
        <v>7.1999999999999995E-2</v>
      </c>
      <c r="M44" s="149">
        <v>8.5849518237381739E-2</v>
      </c>
      <c r="N44" s="149">
        <v>3.5436961719199633E-2</v>
      </c>
      <c r="O44" s="149"/>
      <c r="P44" s="150"/>
    </row>
    <row r="45" spans="1:22" s="109" customFormat="1" x14ac:dyDescent="0.2">
      <c r="A45" s="106" t="s">
        <v>23</v>
      </c>
      <c r="B45" s="149">
        <v>5.5E-2</v>
      </c>
      <c r="C45" s="149">
        <v>5.8999999999999997E-2</v>
      </c>
      <c r="D45" s="149">
        <v>7.0999999999999994E-2</v>
      </c>
      <c r="E45" s="149">
        <v>1.7999999999999999E-2</v>
      </c>
      <c r="F45" s="150">
        <v>0.05</v>
      </c>
      <c r="G45" s="149">
        <v>2.5000000000000001E-2</v>
      </c>
      <c r="H45" s="149">
        <v>1E-3</v>
      </c>
      <c r="I45" s="149">
        <v>4.4999999999999998E-2</v>
      </c>
      <c r="J45" s="149">
        <v>9.5000000000000001E-2</v>
      </c>
      <c r="K45" s="150">
        <v>4.2999999999999997E-2</v>
      </c>
      <c r="L45" s="149">
        <v>0.11600000000000001</v>
      </c>
      <c r="M45" s="149">
        <v>0.14599999999999999</v>
      </c>
      <c r="N45" s="149">
        <v>0.125</v>
      </c>
      <c r="O45" s="149"/>
      <c r="P45" s="150"/>
    </row>
    <row r="46" spans="1:22" x14ac:dyDescent="0.2">
      <c r="B46" s="6"/>
      <c r="C46" s="6"/>
      <c r="D46" s="6"/>
      <c r="E46" s="6"/>
      <c r="F46" s="8"/>
      <c r="G46" s="6"/>
      <c r="H46" s="6"/>
      <c r="I46" s="6"/>
      <c r="J46" s="6"/>
      <c r="K46" s="8"/>
      <c r="L46" s="6"/>
      <c r="M46" s="6"/>
      <c r="N46" s="6"/>
      <c r="O46" s="6"/>
      <c r="P46" s="8"/>
    </row>
    <row r="47" spans="1:22" s="312" customFormat="1" x14ac:dyDescent="0.2">
      <c r="A47" s="298" t="s">
        <v>156</v>
      </c>
      <c r="B47" s="292">
        <v>220.97573061578089</v>
      </c>
      <c r="C47" s="292">
        <v>217.65972778544702</v>
      </c>
      <c r="D47" s="292">
        <v>222.18219933567477</v>
      </c>
      <c r="E47" s="292">
        <v>223.51122319015616</v>
      </c>
      <c r="F47" s="296">
        <v>884.32888092705878</v>
      </c>
      <c r="G47" s="292">
        <v>213.3426866720967</v>
      </c>
      <c r="H47" s="292">
        <v>208.38905568001735</v>
      </c>
      <c r="I47" s="292">
        <v>225.98389470776874</v>
      </c>
      <c r="J47" s="292">
        <v>233.92769164421574</v>
      </c>
      <c r="K47" s="296">
        <v>881.64332870409862</v>
      </c>
      <c r="L47" s="292">
        <v>221.27362168930156</v>
      </c>
      <c r="M47" s="292">
        <v>219.80447069676828</v>
      </c>
      <c r="N47" s="292">
        <v>226.04648392907771</v>
      </c>
      <c r="O47" s="292"/>
      <c r="P47" s="299"/>
    </row>
    <row r="48" spans="1:22" s="312" customFormat="1" x14ac:dyDescent="0.2">
      <c r="A48" s="298" t="s">
        <v>157</v>
      </c>
      <c r="B48" s="292">
        <v>5.7034750062424103E-2</v>
      </c>
      <c r="C48" s="292">
        <v>6.19355933729826E-2</v>
      </c>
      <c r="D48" s="292">
        <v>4.1660565747871296E-2</v>
      </c>
      <c r="E48" s="292">
        <v>1.7968587024076003E-2</v>
      </c>
      <c r="F48" s="296">
        <v>0.17859949620735399</v>
      </c>
      <c r="G48" s="292">
        <v>3.0680357623507803E-2</v>
      </c>
      <c r="H48" s="292">
        <v>1.0324121902545398E-2</v>
      </c>
      <c r="I48" s="292">
        <v>3.0324835641443101E-2</v>
      </c>
      <c r="J48" s="292">
        <v>2.2771200000247099E-2</v>
      </c>
      <c r="K48" s="296">
        <v>9.4100515167743398E-2</v>
      </c>
      <c r="L48" s="292">
        <v>3.7795445905905604E-2</v>
      </c>
      <c r="M48" s="292">
        <v>3.2171828620652002E-2</v>
      </c>
      <c r="N48" s="292">
        <v>0.15969873274219343</v>
      </c>
      <c r="O48" s="292"/>
      <c r="P48" s="299"/>
    </row>
    <row r="49" spans="1:16" s="312" customFormat="1" x14ac:dyDescent="0.2">
      <c r="A49" s="298" t="s">
        <v>158</v>
      </c>
      <c r="B49" s="292">
        <v>3.8385307564883444</v>
      </c>
      <c r="C49" s="292">
        <v>5.3911077319741398</v>
      </c>
      <c r="D49" s="292">
        <v>7.2654899250151583</v>
      </c>
      <c r="E49" s="292">
        <v>8.9819316448405715</v>
      </c>
      <c r="F49" s="296">
        <v>25.477060058318216</v>
      </c>
      <c r="G49" s="292">
        <v>10.264772031340879</v>
      </c>
      <c r="H49" s="292">
        <v>11.868966210318209</v>
      </c>
      <c r="I49" s="292">
        <v>14.456940763693185</v>
      </c>
      <c r="J49" s="292">
        <v>15.057742245651591</v>
      </c>
      <c r="K49" s="296">
        <v>51.64842125100386</v>
      </c>
      <c r="L49" s="292">
        <v>15.238406670842124</v>
      </c>
      <c r="M49" s="292">
        <v>16.56731190137296</v>
      </c>
      <c r="N49" s="292">
        <v>20.867040660025172</v>
      </c>
      <c r="O49" s="292"/>
      <c r="P49" s="299"/>
    </row>
    <row r="50" spans="1:16" s="312" customFormat="1" x14ac:dyDescent="0.2">
      <c r="A50" s="301" t="s">
        <v>159</v>
      </c>
      <c r="B50" s="292">
        <v>3.1370523845490532</v>
      </c>
      <c r="C50" s="292">
        <v>6.0116526726961315</v>
      </c>
      <c r="D50" s="292">
        <v>7.7879552278728807</v>
      </c>
      <c r="E50" s="292">
        <v>4.9952332054154827</v>
      </c>
      <c r="F50" s="296">
        <v>21.931893490533547</v>
      </c>
      <c r="G50" s="292">
        <v>3.9919878972380247</v>
      </c>
      <c r="H50" s="292">
        <v>5.3312505314758454</v>
      </c>
      <c r="I50" s="292">
        <v>5.8197304789720805</v>
      </c>
      <c r="J50" s="292">
        <v>7.716496883236978</v>
      </c>
      <c r="K50" s="296">
        <v>22.859465790922929</v>
      </c>
      <c r="L50" s="292">
        <v>7.5658031397147996</v>
      </c>
      <c r="M50" s="292">
        <v>7.9121871766490193</v>
      </c>
      <c r="N50" s="292">
        <v>7.6442692610780174</v>
      </c>
      <c r="O50" s="292"/>
      <c r="P50" s="302"/>
    </row>
    <row r="51" spans="1:16" x14ac:dyDescent="0.2">
      <c r="B51" s="6"/>
      <c r="C51" s="6"/>
      <c r="D51" s="6"/>
      <c r="E51" s="6"/>
      <c r="F51" s="8"/>
      <c r="G51" s="6"/>
      <c r="H51" s="6"/>
      <c r="I51" s="6"/>
      <c r="J51" s="6"/>
      <c r="K51" s="8"/>
      <c r="L51" s="6"/>
      <c r="M51" s="6"/>
      <c r="N51" s="6"/>
      <c r="O51" s="6"/>
      <c r="P51" s="8"/>
    </row>
    <row r="52" spans="1:16" s="105" customFormat="1" x14ac:dyDescent="0.2">
      <c r="A52" s="143" t="s">
        <v>21</v>
      </c>
      <c r="B52" s="13">
        <v>83</v>
      </c>
      <c r="C52" s="13">
        <v>86</v>
      </c>
      <c r="D52" s="13">
        <v>87</v>
      </c>
      <c r="E52" s="13">
        <v>79</v>
      </c>
      <c r="F52" s="15">
        <v>335</v>
      </c>
      <c r="G52" s="13">
        <v>71</v>
      </c>
      <c r="H52" s="13">
        <v>67</v>
      </c>
      <c r="I52" s="13">
        <v>55</v>
      </c>
      <c r="J52" s="13">
        <v>58</v>
      </c>
      <c r="K52" s="15">
        <v>251</v>
      </c>
      <c r="L52" s="13">
        <v>56</v>
      </c>
      <c r="M52" s="13">
        <v>62.8</v>
      </c>
      <c r="N52" s="13">
        <v>54.7</v>
      </c>
      <c r="O52" s="13"/>
      <c r="P52" s="15"/>
    </row>
    <row r="53" spans="1:16" s="109" customFormat="1" x14ac:dyDescent="0.2">
      <c r="A53" s="106" t="s">
        <v>25</v>
      </c>
      <c r="B53" s="149">
        <v>0.36399999999999999</v>
      </c>
      <c r="C53" s="149">
        <v>0.376</v>
      </c>
      <c r="D53" s="149">
        <v>0.36699999999999999</v>
      </c>
      <c r="E53" s="149">
        <v>0.33200000000000002</v>
      </c>
      <c r="F53" s="150">
        <v>0.35899999999999999</v>
      </c>
      <c r="G53" s="149">
        <v>0.311</v>
      </c>
      <c r="H53" s="149">
        <v>0.29799999999999999</v>
      </c>
      <c r="I53" s="149">
        <v>0.224</v>
      </c>
      <c r="J53" s="149">
        <v>0.22600000000000001</v>
      </c>
      <c r="K53" s="150">
        <v>0.26300000000000001</v>
      </c>
      <c r="L53" s="149">
        <v>0.22800000000000001</v>
      </c>
      <c r="M53" s="149">
        <v>0.25704400694875434</v>
      </c>
      <c r="N53" s="149">
        <v>0.21474771695231121</v>
      </c>
      <c r="O53" s="149"/>
      <c r="P53" s="150"/>
    </row>
    <row r="54" spans="1:16" s="109" customFormat="1" x14ac:dyDescent="0.2">
      <c r="A54" s="106" t="s">
        <v>22</v>
      </c>
      <c r="B54" s="149">
        <v>-9.8000000000000004E-2</v>
      </c>
      <c r="C54" s="149">
        <v>-0.09</v>
      </c>
      <c r="D54" s="149">
        <v>-6.3E-2</v>
      </c>
      <c r="E54" s="149">
        <v>-0.16900000000000001</v>
      </c>
      <c r="F54" s="150">
        <v>-0.106</v>
      </c>
      <c r="G54" s="149">
        <v>-0.14499999999999999</v>
      </c>
      <c r="H54" s="149">
        <v>-0.221</v>
      </c>
      <c r="I54" s="149">
        <v>-0.36799999999999999</v>
      </c>
      <c r="J54" s="149">
        <v>-0.26600000000000001</v>
      </c>
      <c r="K54" s="150">
        <v>-0.251</v>
      </c>
      <c r="L54" s="149">
        <v>-0.21</v>
      </c>
      <c r="M54" s="149">
        <v>-6.2686567164179197E-2</v>
      </c>
      <c r="N54" s="149">
        <v>-5.4545454545453786E-3</v>
      </c>
      <c r="O54" s="149"/>
      <c r="P54" s="150"/>
    </row>
    <row r="55" spans="1:16" s="109" customFormat="1" x14ac:dyDescent="0.2">
      <c r="A55" s="106" t="s">
        <v>23</v>
      </c>
      <c r="B55" s="149">
        <v>-4.1000000000000002E-2</v>
      </c>
      <c r="C55" s="149">
        <v>-1.7000000000000001E-2</v>
      </c>
      <c r="D55" s="149">
        <v>-1.2999999999999999E-2</v>
      </c>
      <c r="E55" s="149">
        <v>-0.157</v>
      </c>
      <c r="F55" s="150">
        <v>-6.9000000000000006E-2</v>
      </c>
      <c r="G55" s="149">
        <v>-0.182</v>
      </c>
      <c r="H55" s="149">
        <v>-0.19600000000000001</v>
      </c>
      <c r="I55" s="149">
        <v>-0.34300000000000003</v>
      </c>
      <c r="J55" s="149">
        <v>-0.255</v>
      </c>
      <c r="K55" s="150">
        <v>-0.23</v>
      </c>
      <c r="L55" s="149">
        <v>-0.222</v>
      </c>
      <c r="M55" s="149">
        <v>-2.1000000000000001E-2</v>
      </c>
      <c r="N55" s="149">
        <v>4.1000000000000002E-2</v>
      </c>
      <c r="O55" s="149"/>
      <c r="P55" s="150"/>
    </row>
    <row r="56" spans="1:16" x14ac:dyDescent="0.2">
      <c r="B56" s="6"/>
      <c r="C56" s="6"/>
      <c r="D56" s="6"/>
      <c r="E56" s="6"/>
      <c r="F56" s="8"/>
      <c r="G56" s="6"/>
      <c r="H56" s="6"/>
      <c r="I56" s="6"/>
      <c r="J56" s="6"/>
      <c r="K56" s="8"/>
      <c r="L56" s="6"/>
      <c r="M56" s="6"/>
      <c r="N56" s="6"/>
      <c r="O56" s="6"/>
      <c r="P56" s="8"/>
    </row>
    <row r="57" spans="1:16" s="105" customFormat="1" x14ac:dyDescent="0.2">
      <c r="A57" s="143" t="s">
        <v>24</v>
      </c>
      <c r="B57" s="13">
        <v>35</v>
      </c>
      <c r="C57" s="13">
        <v>80</v>
      </c>
      <c r="D57" s="13">
        <v>76</v>
      </c>
      <c r="E57" s="13">
        <v>223</v>
      </c>
      <c r="F57" s="15">
        <v>414</v>
      </c>
      <c r="G57" s="13">
        <v>29</v>
      </c>
      <c r="H57" s="13">
        <v>42</v>
      </c>
      <c r="I57" s="13">
        <v>101</v>
      </c>
      <c r="J57" s="13">
        <v>153</v>
      </c>
      <c r="K57" s="15">
        <v>325</v>
      </c>
      <c r="L57" s="13">
        <v>38</v>
      </c>
      <c r="M57" s="13">
        <v>127</v>
      </c>
      <c r="N57" s="13">
        <v>79.599999999999994</v>
      </c>
      <c r="O57" s="13"/>
      <c r="P57" s="15"/>
    </row>
    <row r="58" spans="1:16" s="109" customFormat="1" x14ac:dyDescent="0.2">
      <c r="A58" s="106" t="s">
        <v>124</v>
      </c>
      <c r="B58" s="149">
        <v>0.154</v>
      </c>
      <c r="C58" s="149">
        <v>0.34899999999999998</v>
      </c>
      <c r="D58" s="149">
        <v>0.32100000000000001</v>
      </c>
      <c r="E58" s="149">
        <v>0.93700000000000006</v>
      </c>
      <c r="F58" s="150">
        <v>0.44400000000000001</v>
      </c>
      <c r="G58" s="149">
        <v>0.127</v>
      </c>
      <c r="H58" s="149">
        <v>0.187</v>
      </c>
      <c r="I58" s="149">
        <v>0.41099999999999998</v>
      </c>
      <c r="J58" s="149">
        <v>0.59499999999999997</v>
      </c>
      <c r="K58" s="150">
        <v>0.34</v>
      </c>
      <c r="L58" s="149">
        <v>0.154</v>
      </c>
      <c r="M58" s="149">
        <v>0.51981829430719428</v>
      </c>
      <c r="N58" s="149">
        <v>0.3125030762231073</v>
      </c>
      <c r="O58" s="149"/>
      <c r="P58" s="150"/>
    </row>
    <row r="59" spans="1:16" x14ac:dyDescent="0.2">
      <c r="B59" s="6"/>
      <c r="C59" s="6"/>
      <c r="D59" s="6"/>
      <c r="E59" s="6"/>
      <c r="F59" s="8"/>
      <c r="G59" s="6"/>
      <c r="H59" s="6"/>
      <c r="I59" s="6"/>
      <c r="J59" s="6"/>
      <c r="K59" s="8"/>
      <c r="L59" s="6"/>
      <c r="M59" s="6"/>
      <c r="N59" s="6"/>
      <c r="O59" s="6"/>
      <c r="P59" s="8"/>
    </row>
    <row r="60" spans="1:16" s="149" customFormat="1" x14ac:dyDescent="0.2">
      <c r="A60" s="153" t="s">
        <v>138</v>
      </c>
      <c r="F60" s="150"/>
      <c r="K60" s="150"/>
      <c r="P60" s="150"/>
    </row>
  </sheetData>
  <hyperlinks>
    <hyperlink ref="A1" location="Index!A1" display="Back to index"/>
  </hyperlink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showGridLines="0" zoomScale="85" zoomScaleNormal="85" zoomScaleSheetLayoutView="80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/>
    </sheetView>
  </sheetViews>
  <sheetFormatPr defaultColWidth="9.140625" defaultRowHeight="12.75" x14ac:dyDescent="0.2"/>
  <cols>
    <col min="1" max="1" width="25.28515625" style="110" bestFit="1" customWidth="1"/>
    <col min="2" max="5" width="11" style="163" customWidth="1"/>
    <col min="6" max="6" width="11" style="164" customWidth="1"/>
    <col min="7" max="10" width="11" style="163" customWidth="1"/>
    <col min="11" max="11" width="11" style="164" customWidth="1"/>
    <col min="12" max="15" width="11" style="163" customWidth="1"/>
    <col min="16" max="16" width="11" style="164" customWidth="1"/>
    <col min="17" max="16384" width="9.140625" style="89"/>
  </cols>
  <sheetData>
    <row r="1" spans="1:19" x14ac:dyDescent="0.2">
      <c r="A1" s="86" t="s">
        <v>65</v>
      </c>
    </row>
    <row r="2" spans="1:19" s="120" customFormat="1" x14ac:dyDescent="0.2">
      <c r="A2" s="90" t="s">
        <v>19</v>
      </c>
      <c r="B2" s="165" t="s">
        <v>55</v>
      </c>
      <c r="C2" s="165" t="s">
        <v>56</v>
      </c>
      <c r="D2" s="165" t="s">
        <v>57</v>
      </c>
      <c r="E2" s="165" t="s">
        <v>58</v>
      </c>
      <c r="F2" s="166" t="s">
        <v>59</v>
      </c>
      <c r="G2" s="165" t="s">
        <v>96</v>
      </c>
      <c r="H2" s="165" t="s">
        <v>97</v>
      </c>
      <c r="I2" s="165" t="s">
        <v>98</v>
      </c>
      <c r="J2" s="165" t="s">
        <v>99</v>
      </c>
      <c r="K2" s="166" t="s">
        <v>100</v>
      </c>
      <c r="L2" s="165" t="s">
        <v>129</v>
      </c>
      <c r="M2" s="165" t="s">
        <v>130</v>
      </c>
      <c r="N2" s="165" t="s">
        <v>131</v>
      </c>
      <c r="O2" s="165" t="s">
        <v>132</v>
      </c>
      <c r="P2" s="166" t="s">
        <v>133</v>
      </c>
    </row>
    <row r="3" spans="1:19" s="95" customFormat="1" x14ac:dyDescent="0.2">
      <c r="A3" s="94" t="s">
        <v>3</v>
      </c>
      <c r="B3" s="167"/>
      <c r="C3" s="167"/>
      <c r="D3" s="167"/>
      <c r="E3" s="167"/>
      <c r="F3" s="168"/>
      <c r="G3" s="167"/>
      <c r="H3" s="167"/>
      <c r="I3" s="167"/>
      <c r="J3" s="167"/>
      <c r="K3" s="168"/>
      <c r="L3" s="167"/>
      <c r="M3" s="167"/>
      <c r="N3" s="167"/>
      <c r="O3" s="167"/>
      <c r="P3" s="168"/>
    </row>
    <row r="4" spans="1:19" s="120" customFormat="1" x14ac:dyDescent="0.2">
      <c r="A4" s="90" t="s">
        <v>0</v>
      </c>
      <c r="B4" s="165"/>
      <c r="C4" s="165"/>
      <c r="D4" s="165"/>
      <c r="E4" s="165"/>
      <c r="F4" s="166"/>
      <c r="G4" s="165"/>
      <c r="H4" s="165"/>
      <c r="I4" s="165"/>
      <c r="J4" s="165"/>
      <c r="K4" s="166"/>
      <c r="L4" s="165"/>
      <c r="M4" s="165"/>
      <c r="N4" s="165"/>
      <c r="O4" s="165"/>
      <c r="P4" s="166"/>
    </row>
    <row r="5" spans="1:19" x14ac:dyDescent="0.2">
      <c r="A5" s="110" t="s">
        <v>4</v>
      </c>
      <c r="B5" s="169">
        <v>7.7692874999999999</v>
      </c>
      <c r="C5" s="169">
        <v>7.79</v>
      </c>
      <c r="D5" s="169">
        <v>7.9</v>
      </c>
      <c r="E5" s="169">
        <v>7.8965874999999999</v>
      </c>
      <c r="F5" s="170">
        <v>7.84</v>
      </c>
      <c r="G5" s="169">
        <v>7.8355200000000007</v>
      </c>
      <c r="H5" s="169">
        <v>7.8219971428571435</v>
      </c>
      <c r="I5" s="169">
        <v>7.8494740000000007</v>
      </c>
      <c r="J5" s="169">
        <v>7.9035699999999993</v>
      </c>
      <c r="K5" s="170">
        <v>7.8584084615384615</v>
      </c>
      <c r="L5" s="169">
        <v>7.7810975000000004</v>
      </c>
      <c r="M5" s="169">
        <v>7.7498624999999999</v>
      </c>
      <c r="N5" s="169">
        <v>7.77</v>
      </c>
      <c r="O5" s="169"/>
      <c r="P5" s="170"/>
      <c r="R5" s="171"/>
    </row>
    <row r="6" spans="1:19" x14ac:dyDescent="0.2">
      <c r="A6" s="110" t="s">
        <v>6</v>
      </c>
      <c r="B6" s="172">
        <v>19.220392500000003</v>
      </c>
      <c r="C6" s="169">
        <v>19.45</v>
      </c>
      <c r="D6" s="169">
        <v>19.68</v>
      </c>
      <c r="E6" s="169">
        <v>19.91535</v>
      </c>
      <c r="F6" s="170">
        <v>19.565999999999999</v>
      </c>
      <c r="G6" s="172">
        <v>20.1434</v>
      </c>
      <c r="H6" s="169">
        <v>20.257114285714287</v>
      </c>
      <c r="I6" s="169">
        <v>20.349899999999998</v>
      </c>
      <c r="J6" s="169">
        <v>20.637616666666666</v>
      </c>
      <c r="K6" s="170">
        <v>20.418153846153849</v>
      </c>
      <c r="L6" s="172">
        <v>20.742675000000002</v>
      </c>
      <c r="M6" s="172">
        <v>20.884599999999999</v>
      </c>
      <c r="N6" s="169">
        <v>21.14</v>
      </c>
      <c r="O6" s="169"/>
      <c r="P6" s="170"/>
    </row>
    <row r="7" spans="1:19" x14ac:dyDescent="0.2">
      <c r="A7" s="110" t="s">
        <v>7</v>
      </c>
      <c r="B7" s="172">
        <v>23.115150000000003</v>
      </c>
      <c r="C7" s="169">
        <v>23.39</v>
      </c>
      <c r="D7" s="169">
        <v>23.67</v>
      </c>
      <c r="E7" s="169">
        <v>23.976675</v>
      </c>
      <c r="F7" s="170">
        <v>23.54</v>
      </c>
      <c r="G7" s="172">
        <v>24.268050000000002</v>
      </c>
      <c r="H7" s="169">
        <v>24.416414285714289</v>
      </c>
      <c r="I7" s="169">
        <v>24.75</v>
      </c>
      <c r="J7" s="169">
        <v>25.088116666666668</v>
      </c>
      <c r="K7" s="170">
        <v>24.679353846153845</v>
      </c>
      <c r="L7" s="172">
        <v>25.465425</v>
      </c>
      <c r="M7" s="172">
        <v>25.6906125</v>
      </c>
      <c r="N7" s="169">
        <v>26.11</v>
      </c>
      <c r="O7" s="169"/>
      <c r="P7" s="170"/>
    </row>
    <row r="8" spans="1:19" x14ac:dyDescent="0.2">
      <c r="A8" s="110" t="s">
        <v>8</v>
      </c>
      <c r="B8" s="172">
        <v>514.31752500000005</v>
      </c>
      <c r="C8" s="169">
        <v>508.58</v>
      </c>
      <c r="D8" s="169">
        <v>504.09</v>
      </c>
      <c r="E8" s="169">
        <v>506.01</v>
      </c>
      <c r="F8" s="170">
        <v>508.55</v>
      </c>
      <c r="G8" s="172">
        <v>508.20249999999999</v>
      </c>
      <c r="H8" s="169">
        <v>506.57142857142856</v>
      </c>
      <c r="I8" s="169">
        <v>505.63</v>
      </c>
      <c r="J8" s="169">
        <v>505.94499999999999</v>
      </c>
      <c r="K8" s="170">
        <v>506.29999999999995</v>
      </c>
      <c r="L8" s="172">
        <v>533.67499999999995</v>
      </c>
      <c r="M8" s="172">
        <v>555.1925</v>
      </c>
      <c r="N8" s="169">
        <v>545.4</v>
      </c>
      <c r="O8" s="169"/>
      <c r="P8" s="170"/>
    </row>
    <row r="9" spans="1:19" x14ac:dyDescent="0.2">
      <c r="B9" s="172"/>
      <c r="C9" s="169"/>
      <c r="D9" s="169"/>
      <c r="E9" s="169"/>
      <c r="F9" s="170"/>
      <c r="G9" s="172"/>
      <c r="H9" s="169"/>
      <c r="I9" s="169"/>
      <c r="J9" s="169"/>
      <c r="K9" s="170"/>
      <c r="L9" s="172"/>
      <c r="M9" s="172"/>
      <c r="N9" s="169"/>
      <c r="O9" s="169"/>
      <c r="P9" s="170"/>
    </row>
    <row r="10" spans="1:19" s="359" customFormat="1" x14ac:dyDescent="0.2">
      <c r="A10" s="355" t="s">
        <v>160</v>
      </c>
      <c r="B10" s="356"/>
      <c r="C10" s="357"/>
      <c r="D10" s="357"/>
      <c r="E10" s="357"/>
      <c r="F10" s="358"/>
      <c r="G10" s="356"/>
      <c r="H10" s="357"/>
      <c r="I10" s="357"/>
      <c r="J10" s="357"/>
      <c r="K10" s="358"/>
      <c r="L10" s="356"/>
      <c r="M10" s="356"/>
      <c r="N10" s="357"/>
      <c r="O10" s="357"/>
      <c r="P10" s="358"/>
    </row>
    <row r="11" spans="1:19" s="303" customFormat="1" x14ac:dyDescent="0.2">
      <c r="A11" s="301" t="s">
        <v>4</v>
      </c>
      <c r="B11" s="360"/>
      <c r="C11" s="361"/>
      <c r="D11" s="361"/>
      <c r="E11" s="361"/>
      <c r="F11" s="362"/>
      <c r="G11" s="363">
        <v>8.5249129987789996E-3</v>
      </c>
      <c r="H11" s="364">
        <v>4.1074637814049186E-3</v>
      </c>
      <c r="I11" s="364">
        <v>-6.3956962025315534E-3</v>
      </c>
      <c r="J11" s="364">
        <v>8.8424271876919036E-4</v>
      </c>
      <c r="K11" s="365">
        <v>2.3480180533752559E-3</v>
      </c>
      <c r="L11" s="363">
        <v>-6.9456143306378948E-3</v>
      </c>
      <c r="M11" s="363">
        <v>-9.2220236775483189E-3</v>
      </c>
      <c r="N11" s="461">
        <v>-1.0124754856185469E-2</v>
      </c>
      <c r="O11" s="361"/>
      <c r="P11" s="362"/>
    </row>
    <row r="12" spans="1:19" s="303" customFormat="1" x14ac:dyDescent="0.2">
      <c r="A12" s="301" t="s">
        <v>6</v>
      </c>
      <c r="B12" s="360"/>
      <c r="C12" s="361"/>
      <c r="D12" s="361"/>
      <c r="E12" s="361"/>
      <c r="F12" s="362"/>
      <c r="G12" s="363">
        <v>4.8022302354127078E-2</v>
      </c>
      <c r="H12" s="364">
        <v>4.1496878442893959E-2</v>
      </c>
      <c r="I12" s="364">
        <v>3.4039634146341369E-2</v>
      </c>
      <c r="J12" s="364">
        <v>3.6266832702747775E-2</v>
      </c>
      <c r="K12" s="365">
        <v>4.3552787803017967E-2</v>
      </c>
      <c r="L12" s="363">
        <v>2.9750439349861546E-2</v>
      </c>
      <c r="M12" s="363">
        <v>3.0976066256792834E-2</v>
      </c>
      <c r="N12" s="461">
        <v>3.8825743615447772E-2</v>
      </c>
      <c r="O12" s="361"/>
      <c r="P12" s="362"/>
    </row>
    <row r="13" spans="1:19" s="303" customFormat="1" x14ac:dyDescent="0.2">
      <c r="A13" s="301" t="s">
        <v>7</v>
      </c>
      <c r="B13" s="360"/>
      <c r="C13" s="361"/>
      <c r="D13" s="361"/>
      <c r="E13" s="361"/>
      <c r="F13" s="362"/>
      <c r="G13" s="363">
        <v>4.9876379776899515E-2</v>
      </c>
      <c r="H13" s="364">
        <v>4.3882611616686162E-2</v>
      </c>
      <c r="I13" s="364">
        <v>4.5627376425855459E-2</v>
      </c>
      <c r="J13" s="364">
        <v>4.6355120827498819E-2</v>
      </c>
      <c r="K13" s="365">
        <v>4.8400758120384246E-2</v>
      </c>
      <c r="L13" s="363">
        <v>4.933956374739612E-2</v>
      </c>
      <c r="M13" s="363">
        <v>5.218613181179621E-2</v>
      </c>
      <c r="N13" s="461">
        <v>5.4949494949494859E-2</v>
      </c>
      <c r="O13" s="361"/>
      <c r="P13" s="362"/>
    </row>
    <row r="14" spans="1:19" s="303" customFormat="1" x14ac:dyDescent="0.2">
      <c r="A14" s="301" t="s">
        <v>8</v>
      </c>
      <c r="B14" s="360"/>
      <c r="C14" s="361"/>
      <c r="D14" s="361"/>
      <c r="E14" s="361"/>
      <c r="F14" s="362"/>
      <c r="G14" s="363">
        <v>-1.1889590968147679E-2</v>
      </c>
      <c r="H14" s="364">
        <v>-3.9493716398038003E-3</v>
      </c>
      <c r="I14" s="364">
        <v>3.0550100180524176E-3</v>
      </c>
      <c r="J14" s="364">
        <v>-1.2845595936838983E-4</v>
      </c>
      <c r="K14" s="365">
        <v>-4.424343722348012E-3</v>
      </c>
      <c r="L14" s="363">
        <v>5.0122736507592913E-2</v>
      </c>
      <c r="M14" s="363">
        <v>9.5980682459108957E-2</v>
      </c>
      <c r="N14" s="461">
        <v>7.8654351996519267E-2</v>
      </c>
      <c r="O14" s="361"/>
      <c r="P14" s="362"/>
    </row>
    <row r="15" spans="1:19" x14ac:dyDescent="0.2">
      <c r="B15" s="172"/>
      <c r="C15" s="169"/>
      <c r="D15" s="169"/>
      <c r="E15" s="169"/>
      <c r="F15" s="170"/>
      <c r="G15" s="172"/>
      <c r="H15" s="169"/>
      <c r="I15" s="169"/>
      <c r="J15" s="169"/>
      <c r="K15" s="170"/>
      <c r="L15" s="172"/>
      <c r="M15" s="172"/>
      <c r="N15" s="169"/>
      <c r="O15" s="169"/>
      <c r="P15" s="170"/>
    </row>
    <row r="16" spans="1:19" s="120" customFormat="1" x14ac:dyDescent="0.2">
      <c r="A16" s="90" t="s">
        <v>1</v>
      </c>
      <c r="B16" s="172"/>
      <c r="C16" s="173"/>
      <c r="D16" s="173"/>
      <c r="E16" s="173"/>
      <c r="F16" s="174"/>
      <c r="G16" s="172"/>
      <c r="H16" s="173"/>
      <c r="I16" s="173"/>
      <c r="J16" s="173"/>
      <c r="K16" s="174"/>
      <c r="L16" s="172"/>
      <c r="M16" s="172"/>
      <c r="N16" s="173"/>
      <c r="O16" s="173"/>
      <c r="P16" s="174"/>
      <c r="S16" s="175"/>
    </row>
    <row r="17" spans="1:16" x14ac:dyDescent="0.2">
      <c r="A17" s="110" t="s">
        <v>12</v>
      </c>
      <c r="B17" s="172">
        <v>6.91</v>
      </c>
      <c r="C17" s="169">
        <v>6.91</v>
      </c>
      <c r="D17" s="169">
        <v>6.91</v>
      </c>
      <c r="E17" s="169">
        <v>6.91</v>
      </c>
      <c r="F17" s="170">
        <v>6.91</v>
      </c>
      <c r="G17" s="172">
        <v>6.91</v>
      </c>
      <c r="H17" s="169">
        <v>6.9099999999999984</v>
      </c>
      <c r="I17" s="169">
        <v>6.9099999999999984</v>
      </c>
      <c r="J17" s="169">
        <v>6.91</v>
      </c>
      <c r="K17" s="170">
        <v>6.9099999999999975</v>
      </c>
      <c r="L17" s="172">
        <v>6.91</v>
      </c>
      <c r="M17" s="172">
        <v>6.91</v>
      </c>
      <c r="N17" s="169">
        <v>6.91</v>
      </c>
      <c r="O17" s="169"/>
      <c r="P17" s="170"/>
    </row>
    <row r="18" spans="1:16" x14ac:dyDescent="0.2">
      <c r="A18" s="110" t="s">
        <v>13</v>
      </c>
      <c r="B18" s="172">
        <v>1829.4199999999998</v>
      </c>
      <c r="C18" s="169">
        <v>1796.68</v>
      </c>
      <c r="D18" s="169">
        <v>1801.16</v>
      </c>
      <c r="E18" s="169">
        <v>1804.1424999999999</v>
      </c>
      <c r="F18" s="170">
        <v>1809.8</v>
      </c>
      <c r="G18" s="172">
        <v>1797.5225</v>
      </c>
      <c r="H18" s="169">
        <v>1834.1942857142858</v>
      </c>
      <c r="I18" s="169">
        <v>1913.47</v>
      </c>
      <c r="J18" s="169">
        <v>1911.0166666666667</v>
      </c>
      <c r="K18" s="170">
        <v>1870.6853846153849</v>
      </c>
      <c r="L18" s="172">
        <v>1988.8274999999999</v>
      </c>
      <c r="M18" s="172">
        <v>1942.2862500000001</v>
      </c>
      <c r="N18" s="169">
        <v>1915.29</v>
      </c>
      <c r="O18" s="169"/>
      <c r="P18" s="170"/>
    </row>
    <row r="19" spans="1:16" x14ac:dyDescent="0.2">
      <c r="A19" s="110" t="s">
        <v>14</v>
      </c>
      <c r="B19" s="172">
        <v>4450.5</v>
      </c>
      <c r="C19" s="169">
        <v>4424</v>
      </c>
      <c r="D19" s="169">
        <v>4451.5</v>
      </c>
      <c r="E19" s="169">
        <v>4393.5</v>
      </c>
      <c r="F19" s="170">
        <v>4428.3100000000004</v>
      </c>
      <c r="G19" s="172">
        <v>4084.25</v>
      </c>
      <c r="H19" s="169">
        <v>4175.4285714285716</v>
      </c>
      <c r="I19" s="169">
        <v>4442.67</v>
      </c>
      <c r="J19" s="169">
        <v>4452.666666666667</v>
      </c>
      <c r="K19" s="170">
        <v>4306.6153846153848</v>
      </c>
      <c r="L19" s="172">
        <v>4535.5</v>
      </c>
      <c r="M19" s="172">
        <v>4425.125</v>
      </c>
      <c r="N19" s="169">
        <v>4329.67</v>
      </c>
      <c r="O19" s="169"/>
      <c r="P19" s="170"/>
    </row>
    <row r="20" spans="1:16" x14ac:dyDescent="0.2">
      <c r="B20" s="172"/>
      <c r="C20" s="169"/>
      <c r="D20" s="169"/>
      <c r="E20" s="169"/>
      <c r="F20" s="170"/>
      <c r="G20" s="172"/>
      <c r="H20" s="169"/>
      <c r="I20" s="169"/>
      <c r="J20" s="169"/>
      <c r="K20" s="170"/>
      <c r="L20" s="283"/>
      <c r="M20" s="283"/>
      <c r="N20" s="169"/>
      <c r="O20" s="169"/>
      <c r="P20" s="170"/>
    </row>
    <row r="21" spans="1:16" s="303" customFormat="1" x14ac:dyDescent="0.2">
      <c r="A21" s="355" t="s">
        <v>160</v>
      </c>
      <c r="B21" s="360"/>
      <c r="C21" s="361"/>
      <c r="D21" s="361"/>
      <c r="E21" s="361"/>
      <c r="F21" s="362"/>
      <c r="G21" s="360"/>
      <c r="H21" s="361"/>
      <c r="I21" s="361"/>
      <c r="J21" s="361"/>
      <c r="K21" s="362"/>
      <c r="L21" s="360"/>
      <c r="M21" s="360"/>
      <c r="N21" s="361"/>
      <c r="O21" s="361"/>
      <c r="P21" s="362"/>
    </row>
    <row r="22" spans="1:16" s="303" customFormat="1" x14ac:dyDescent="0.2">
      <c r="A22" s="301" t="s">
        <v>12</v>
      </c>
      <c r="B22" s="360"/>
      <c r="C22" s="361"/>
      <c r="D22" s="361"/>
      <c r="E22" s="361"/>
      <c r="F22" s="362"/>
      <c r="G22" s="363">
        <v>0</v>
      </c>
      <c r="H22" s="364">
        <v>0</v>
      </c>
      <c r="I22" s="364">
        <v>0</v>
      </c>
      <c r="J22" s="364">
        <v>0</v>
      </c>
      <c r="K22" s="365">
        <v>0</v>
      </c>
      <c r="L22" s="363">
        <v>0</v>
      </c>
      <c r="M22" s="363">
        <v>0</v>
      </c>
      <c r="N22" s="461">
        <v>0</v>
      </c>
      <c r="O22" s="361"/>
      <c r="P22" s="362"/>
    </row>
    <row r="23" spans="1:16" s="303" customFormat="1" x14ac:dyDescent="0.2">
      <c r="A23" s="301" t="s">
        <v>13</v>
      </c>
      <c r="B23" s="360"/>
      <c r="C23" s="361"/>
      <c r="D23" s="361"/>
      <c r="E23" s="361"/>
      <c r="F23" s="362"/>
      <c r="G23" s="363">
        <v>-1.7435853986509264E-2</v>
      </c>
      <c r="H23" s="364">
        <v>2.0879781438144729E-2</v>
      </c>
      <c r="I23" s="364">
        <v>6.235426058762128E-2</v>
      </c>
      <c r="J23" s="364">
        <v>5.9238206885912081E-2</v>
      </c>
      <c r="K23" s="365">
        <v>3.3642051395394557E-2</v>
      </c>
      <c r="L23" s="363">
        <v>0.10642704055164809</v>
      </c>
      <c r="M23" s="363">
        <v>5.8931578365276849E-2</v>
      </c>
      <c r="N23" s="461">
        <v>9.5115157279712648E-4</v>
      </c>
      <c r="O23" s="361"/>
      <c r="P23" s="362"/>
    </row>
    <row r="24" spans="1:16" s="303" customFormat="1" x14ac:dyDescent="0.2">
      <c r="A24" s="301" t="s">
        <v>14</v>
      </c>
      <c r="B24" s="360"/>
      <c r="C24" s="361"/>
      <c r="D24" s="361"/>
      <c r="E24" s="361"/>
      <c r="F24" s="362"/>
      <c r="G24" s="363">
        <v>-8.2294124255701595E-2</v>
      </c>
      <c r="H24" s="364">
        <v>-5.6187031774735163E-2</v>
      </c>
      <c r="I24" s="364">
        <v>-1.9836010333594833E-3</v>
      </c>
      <c r="J24" s="364">
        <v>1.3466863927772188E-2</v>
      </c>
      <c r="K24" s="365">
        <v>-2.7481051548923996E-2</v>
      </c>
      <c r="L24" s="363">
        <v>0.11048540123645711</v>
      </c>
      <c r="M24" s="363">
        <v>5.9801389078965261E-2</v>
      </c>
      <c r="N24" s="461">
        <v>-2.5435154985627983E-2</v>
      </c>
      <c r="O24" s="361"/>
      <c r="P24" s="362"/>
    </row>
    <row r="25" spans="1:16" x14ac:dyDescent="0.2">
      <c r="B25" s="172"/>
      <c r="C25" s="169"/>
      <c r="D25" s="169"/>
      <c r="E25" s="169"/>
      <c r="F25" s="170"/>
      <c r="G25" s="172"/>
      <c r="H25" s="169"/>
      <c r="I25" s="169"/>
      <c r="J25" s="169"/>
      <c r="K25" s="170"/>
      <c r="L25" s="172"/>
      <c r="M25" s="172"/>
      <c r="N25" s="169"/>
      <c r="O25" s="169"/>
      <c r="P25" s="170"/>
    </row>
    <row r="26" spans="1:16" s="120" customFormat="1" x14ac:dyDescent="0.2">
      <c r="A26" s="90" t="s">
        <v>2</v>
      </c>
      <c r="B26" s="172"/>
      <c r="C26" s="173"/>
      <c r="D26" s="173"/>
      <c r="E26" s="173"/>
      <c r="F26" s="174"/>
      <c r="G26" s="172"/>
      <c r="H26" s="173"/>
      <c r="I26" s="173"/>
      <c r="J26" s="173"/>
      <c r="K26" s="174"/>
      <c r="L26" s="172"/>
      <c r="M26" s="172"/>
      <c r="N26" s="173"/>
      <c r="O26" s="173"/>
      <c r="P26" s="174"/>
    </row>
    <row r="27" spans="1:16" x14ac:dyDescent="0.2">
      <c r="A27" s="110" t="s">
        <v>15</v>
      </c>
      <c r="B27" s="172">
        <v>1.6996</v>
      </c>
      <c r="C27" s="172">
        <v>1.87</v>
      </c>
      <c r="D27" s="169">
        <v>1.92</v>
      </c>
      <c r="E27" s="169">
        <v>1.8878249999999999</v>
      </c>
      <c r="F27" s="170">
        <v>1.84</v>
      </c>
      <c r="G27" s="172">
        <v>1.9086124999999998</v>
      </c>
      <c r="H27" s="172">
        <v>1.9374857142857143</v>
      </c>
      <c r="I27" s="169">
        <v>2</v>
      </c>
      <c r="J27" s="169">
        <v>2.0625166666666668</v>
      </c>
      <c r="K27" s="170">
        <v>1.9860884615384615</v>
      </c>
      <c r="L27" s="172">
        <v>2.4411499999999999</v>
      </c>
      <c r="M27" s="172">
        <v>2.7823625000000001</v>
      </c>
      <c r="N27" s="169">
        <v>3.09</v>
      </c>
      <c r="O27" s="169"/>
      <c r="P27" s="170"/>
    </row>
    <row r="28" spans="1:16" x14ac:dyDescent="0.2">
      <c r="A28" s="110" t="s">
        <v>17</v>
      </c>
      <c r="B28" s="172">
        <v>498.50620000000004</v>
      </c>
      <c r="C28" s="172">
        <v>509.13</v>
      </c>
      <c r="D28" s="169">
        <v>521.28</v>
      </c>
      <c r="E28" s="169">
        <v>504.38547499999999</v>
      </c>
      <c r="F28" s="170">
        <v>508.79</v>
      </c>
      <c r="G28" s="172">
        <v>498.4239</v>
      </c>
      <c r="H28" s="172">
        <v>500.36002857142859</v>
      </c>
      <c r="I28" s="169">
        <v>493.42</v>
      </c>
      <c r="J28" s="169">
        <v>483.07501666666667</v>
      </c>
      <c r="K28" s="170">
        <v>494.43079999999998</v>
      </c>
      <c r="L28" s="172">
        <v>480.19254999999998</v>
      </c>
      <c r="M28" s="172">
        <v>478.67503750000003</v>
      </c>
      <c r="N28" s="169">
        <v>497.7</v>
      </c>
      <c r="O28" s="169"/>
      <c r="P28" s="170"/>
    </row>
    <row r="29" spans="1:16" x14ac:dyDescent="0.2">
      <c r="A29" s="110" t="s">
        <v>16</v>
      </c>
      <c r="B29" s="172">
        <v>605.44612500000005</v>
      </c>
      <c r="C29" s="172">
        <v>609.26</v>
      </c>
      <c r="D29" s="169">
        <v>614.13</v>
      </c>
      <c r="E29" s="169">
        <v>627.77544999999998</v>
      </c>
      <c r="F29" s="170">
        <v>614.16300000000001</v>
      </c>
      <c r="G29" s="172">
        <v>633.40437499999996</v>
      </c>
      <c r="H29" s="172">
        <v>636.67022857142854</v>
      </c>
      <c r="I29" s="169">
        <v>653.83000000000004</v>
      </c>
      <c r="J29" s="169">
        <v>671.7135833333333</v>
      </c>
      <c r="K29" s="170">
        <v>649.21434615384612</v>
      </c>
      <c r="L29" s="172">
        <v>680.13724999999999</v>
      </c>
      <c r="M29" s="172">
        <v>684.52831250000008</v>
      </c>
      <c r="N29" s="169">
        <v>687.4</v>
      </c>
      <c r="O29" s="169"/>
      <c r="P29" s="170"/>
    </row>
    <row r="30" spans="1:16" x14ac:dyDescent="0.2">
      <c r="A30" s="110" t="s">
        <v>18</v>
      </c>
      <c r="B30" s="172">
        <v>1591.5374999999999</v>
      </c>
      <c r="C30" s="172">
        <v>1586.75</v>
      </c>
      <c r="D30" s="169">
        <v>1577.38</v>
      </c>
      <c r="E30" s="169">
        <v>1585.5</v>
      </c>
      <c r="F30" s="170">
        <v>1586.011</v>
      </c>
      <c r="G30" s="172">
        <v>1609.25</v>
      </c>
      <c r="H30" s="172">
        <v>1617.8285714285716</v>
      </c>
      <c r="I30" s="169">
        <v>1616.29</v>
      </c>
      <c r="J30" s="169">
        <v>1606.25</v>
      </c>
      <c r="K30" s="170">
        <v>1613.9753846153847</v>
      </c>
      <c r="L30" s="172">
        <v>1618.3125</v>
      </c>
      <c r="M30" s="172">
        <v>1648.3462500000001</v>
      </c>
      <c r="N30" s="172">
        <v>1687.88</v>
      </c>
      <c r="O30" s="169"/>
      <c r="P30" s="170"/>
    </row>
    <row r="31" spans="1:16" x14ac:dyDescent="0.2">
      <c r="B31" s="172"/>
      <c r="C31" s="172"/>
      <c r="D31" s="169"/>
      <c r="E31" s="169"/>
      <c r="F31" s="170"/>
      <c r="G31" s="172"/>
      <c r="H31" s="172"/>
      <c r="I31" s="169"/>
      <c r="J31" s="169"/>
      <c r="K31" s="170"/>
      <c r="L31" s="172"/>
      <c r="M31" s="172"/>
      <c r="N31" s="169"/>
      <c r="O31" s="169"/>
      <c r="P31" s="170"/>
    </row>
    <row r="32" spans="1:16" s="303" customFormat="1" x14ac:dyDescent="0.2">
      <c r="A32" s="355" t="s">
        <v>160</v>
      </c>
      <c r="B32" s="360"/>
      <c r="C32" s="361"/>
      <c r="D32" s="361"/>
      <c r="E32" s="361"/>
      <c r="F32" s="362"/>
      <c r="G32" s="360"/>
      <c r="H32" s="361"/>
      <c r="I32" s="361"/>
      <c r="J32" s="361"/>
      <c r="K32" s="362"/>
      <c r="L32" s="360"/>
      <c r="M32" s="360"/>
      <c r="N32" s="361"/>
      <c r="O32" s="361"/>
      <c r="P32" s="362"/>
    </row>
    <row r="33" spans="1:16" s="303" customFormat="1" x14ac:dyDescent="0.2">
      <c r="A33" s="301" t="s">
        <v>15</v>
      </c>
      <c r="B33" s="360"/>
      <c r="C33" s="361"/>
      <c r="D33" s="361"/>
      <c r="E33" s="361"/>
      <c r="F33" s="362"/>
      <c r="G33" s="363">
        <v>0.12297746528594944</v>
      </c>
      <c r="H33" s="364">
        <v>3.608861726508783E-2</v>
      </c>
      <c r="I33" s="364">
        <v>4.1666666666666741E-2</v>
      </c>
      <c r="J33" s="364">
        <v>9.2535943038505541E-2</v>
      </c>
      <c r="K33" s="365">
        <v>7.9395903010033297E-2</v>
      </c>
      <c r="L33" s="363">
        <v>0.27901813490166294</v>
      </c>
      <c r="M33" s="363">
        <v>0.43606865304075981</v>
      </c>
      <c r="N33" s="461">
        <v>0.54499999999999993</v>
      </c>
      <c r="O33" s="361"/>
      <c r="P33" s="362"/>
    </row>
    <row r="34" spans="1:16" s="303" customFormat="1" x14ac:dyDescent="0.2">
      <c r="A34" s="301" t="s">
        <v>17</v>
      </c>
      <c r="B34" s="360"/>
      <c r="C34" s="361"/>
      <c r="D34" s="361"/>
      <c r="E34" s="361"/>
      <c r="F34" s="362"/>
      <c r="G34" s="363">
        <v>-1.6509323254165764E-4</v>
      </c>
      <c r="H34" s="364">
        <v>-1.7225406926661968E-2</v>
      </c>
      <c r="I34" s="364">
        <v>-5.3445365254757404E-2</v>
      </c>
      <c r="J34" s="364">
        <v>-4.2250341037939898E-2</v>
      </c>
      <c r="K34" s="365">
        <v>-2.8222252795849112E-2</v>
      </c>
      <c r="L34" s="363">
        <v>-3.6578001175304853E-2</v>
      </c>
      <c r="M34" s="363">
        <v>-4.3338775747817193E-2</v>
      </c>
      <c r="N34" s="461">
        <v>8.6741518381905358E-3</v>
      </c>
      <c r="O34" s="361"/>
      <c r="P34" s="362"/>
    </row>
    <row r="35" spans="1:16" s="303" customFormat="1" x14ac:dyDescent="0.2">
      <c r="A35" s="301" t="s">
        <v>16</v>
      </c>
      <c r="B35" s="360"/>
      <c r="C35" s="361"/>
      <c r="D35" s="361"/>
      <c r="E35" s="361"/>
      <c r="F35" s="362"/>
      <c r="G35" s="363">
        <v>4.617793201665954E-2</v>
      </c>
      <c r="H35" s="364">
        <v>4.4989378215258835E-2</v>
      </c>
      <c r="I35" s="364">
        <v>6.4644293553482335E-2</v>
      </c>
      <c r="J35" s="364">
        <v>6.9990206423862666E-2</v>
      </c>
      <c r="K35" s="365">
        <v>5.7071732022030197E-2</v>
      </c>
      <c r="L35" s="363">
        <v>7.3780473966571503E-2</v>
      </c>
      <c r="M35" s="363">
        <v>7.516934478930537E-2</v>
      </c>
      <c r="N35" s="461">
        <v>5.134362143064708E-2</v>
      </c>
      <c r="O35" s="361"/>
      <c r="P35" s="362"/>
    </row>
    <row r="36" spans="1:16" s="303" customFormat="1" x14ac:dyDescent="0.2">
      <c r="A36" s="301" t="s">
        <v>18</v>
      </c>
      <c r="B36" s="360"/>
      <c r="C36" s="361"/>
      <c r="D36" s="361"/>
      <c r="E36" s="361"/>
      <c r="F36" s="362"/>
      <c r="G36" s="363">
        <v>1.1129175404286817E-2</v>
      </c>
      <c r="H36" s="364">
        <v>1.9586306241418994E-2</v>
      </c>
      <c r="I36" s="364">
        <v>2.4667486591689824E-2</v>
      </c>
      <c r="J36" s="364">
        <v>1.308735414695672E-2</v>
      </c>
      <c r="K36" s="365">
        <v>1.7631898275223046E-2</v>
      </c>
      <c r="L36" s="363">
        <v>5.6315053596396325E-3</v>
      </c>
      <c r="M36" s="363">
        <v>1.886335741028522E-2</v>
      </c>
      <c r="N36" s="461">
        <v>4.429279399117747E-2</v>
      </c>
      <c r="O36" s="361"/>
      <c r="P36" s="362"/>
    </row>
    <row r="37" spans="1:16" x14ac:dyDescent="0.2">
      <c r="A37" s="176"/>
    </row>
  </sheetData>
  <hyperlinks>
    <hyperlink ref="A1" location="Index!A1" display="Back to index"/>
  </hyperlink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="85" zoomScaleNormal="85" zoomScaleSheetLayoutView="110" workbookViewId="0">
      <pane xSplit="1" ySplit="1" topLeftCell="B2" activePane="bottomRight" state="frozenSplit"/>
      <selection activeCell="D32" sqref="D32"/>
      <selection pane="topRight" activeCell="D32" sqref="D32"/>
      <selection pane="bottomLeft" activeCell="D32" sqref="D32"/>
      <selection pane="bottomRight" activeCell="A60" sqref="A60"/>
    </sheetView>
  </sheetViews>
  <sheetFormatPr defaultColWidth="9.140625" defaultRowHeight="12.75" x14ac:dyDescent="0.2"/>
  <cols>
    <col min="1" max="1" width="68.28515625" style="7" customWidth="1"/>
    <col min="2" max="4" width="8.7109375" style="6" customWidth="1"/>
    <col min="5" max="5" width="8.7109375" style="7" customWidth="1"/>
    <col min="6" max="6" width="8.7109375" style="8" customWidth="1"/>
    <col min="7" max="9" width="8.7109375" style="6" customWidth="1"/>
    <col min="10" max="10" width="8.7109375" style="7" customWidth="1"/>
    <col min="11" max="11" width="8.7109375" style="8" customWidth="1"/>
    <col min="12" max="14" width="8.7109375" style="6" customWidth="1"/>
    <col min="15" max="15" width="8.7109375" style="7" customWidth="1"/>
    <col min="16" max="16" width="8.7109375" style="8" customWidth="1"/>
    <col min="17" max="16384" width="9.140625" style="6"/>
  </cols>
  <sheetData>
    <row r="1" spans="1:16" s="5" customFormat="1" x14ac:dyDescent="0.2">
      <c r="A1" s="1" t="s">
        <v>65</v>
      </c>
      <c r="B1" s="2" t="s">
        <v>55</v>
      </c>
      <c r="C1" s="2" t="s">
        <v>56</v>
      </c>
      <c r="D1" s="2" t="s">
        <v>57</v>
      </c>
      <c r="E1" s="3" t="s">
        <v>58</v>
      </c>
      <c r="F1" s="4" t="s">
        <v>59</v>
      </c>
      <c r="G1" s="2" t="s">
        <v>96</v>
      </c>
      <c r="H1" s="2" t="s">
        <v>97</v>
      </c>
      <c r="I1" s="2" t="s">
        <v>98</v>
      </c>
      <c r="J1" s="3" t="s">
        <v>99</v>
      </c>
      <c r="K1" s="4" t="s">
        <v>100</v>
      </c>
      <c r="L1" s="2" t="s">
        <v>129</v>
      </c>
      <c r="M1" s="2" t="s">
        <v>130</v>
      </c>
      <c r="N1" s="2" t="s">
        <v>131</v>
      </c>
      <c r="O1" s="3" t="s">
        <v>132</v>
      </c>
      <c r="P1" s="4" t="s">
        <v>133</v>
      </c>
    </row>
    <row r="2" spans="1:16" x14ac:dyDescent="0.2">
      <c r="A2" s="3" t="s">
        <v>154</v>
      </c>
    </row>
    <row r="3" spans="1:16" x14ac:dyDescent="0.2">
      <c r="A3" s="9" t="s">
        <v>92</v>
      </c>
      <c r="B3" s="10"/>
      <c r="C3" s="10"/>
      <c r="D3" s="10"/>
      <c r="E3" s="11"/>
      <c r="F3" s="12"/>
      <c r="G3" s="10"/>
      <c r="H3" s="177"/>
      <c r="I3" s="10"/>
      <c r="J3" s="11"/>
      <c r="K3" s="12"/>
      <c r="L3" s="178"/>
      <c r="M3" s="177"/>
      <c r="N3" s="10"/>
      <c r="O3" s="11"/>
      <c r="P3" s="12"/>
    </row>
    <row r="4" spans="1:16" x14ac:dyDescent="0.2">
      <c r="A4" s="13" t="s">
        <v>173</v>
      </c>
      <c r="B4" s="13">
        <v>1284.62044409707</v>
      </c>
      <c r="C4" s="13">
        <v>1297.81745761861</v>
      </c>
      <c r="D4" s="13">
        <v>1309.7335372185396</v>
      </c>
      <c r="E4" s="14">
        <v>1373.6837222853901</v>
      </c>
      <c r="F4" s="15">
        <v>5265.8551612196097</v>
      </c>
      <c r="G4" s="13">
        <v>1350.17540232024</v>
      </c>
      <c r="H4" s="13">
        <v>1356.53543361682</v>
      </c>
      <c r="I4" s="13">
        <v>1382.7507840033099</v>
      </c>
      <c r="J4" s="14">
        <v>1463.9159103291197</v>
      </c>
      <c r="K4" s="15">
        <v>5553.3775302694894</v>
      </c>
      <c r="L4" s="13">
        <v>1404.86864978623</v>
      </c>
      <c r="M4" s="13">
        <v>1447.1565288834699</v>
      </c>
      <c r="N4" s="13">
        <f>+'Revenue by RGU'!N3/1000</f>
        <v>1674.4939830857181</v>
      </c>
      <c r="O4" s="14"/>
      <c r="P4" s="15"/>
    </row>
    <row r="5" spans="1:16" s="297" customFormat="1" x14ac:dyDescent="0.2">
      <c r="A5" s="292" t="s">
        <v>152</v>
      </c>
      <c r="B5" s="293"/>
      <c r="C5" s="293"/>
      <c r="D5" s="293"/>
      <c r="E5" s="294"/>
      <c r="F5" s="295"/>
      <c r="G5" s="293">
        <v>5.1030604817477343E-2</v>
      </c>
      <c r="H5" s="293">
        <v>4.5243632418038748E-2</v>
      </c>
      <c r="I5" s="293">
        <v>5.5749696186169206E-2</v>
      </c>
      <c r="J5" s="294">
        <v>6.5686290504782807E-2</v>
      </c>
      <c r="K5" s="295">
        <v>5.4601268027145489E-2</v>
      </c>
      <c r="L5" s="293">
        <v>4.050825349950915E-2</v>
      </c>
      <c r="M5" s="293">
        <v>6.6000000000000003E-2</v>
      </c>
      <c r="N5" s="293">
        <f>+N4/I4-1</f>
        <v>0.21098754920807905</v>
      </c>
      <c r="O5" s="294"/>
      <c r="P5" s="295"/>
    </row>
    <row r="6" spans="1:16" s="297" customFormat="1" x14ac:dyDescent="0.2">
      <c r="A6" s="292" t="s">
        <v>153</v>
      </c>
      <c r="B6" s="293"/>
      <c r="C6" s="293"/>
      <c r="D6" s="293"/>
      <c r="E6" s="294"/>
      <c r="F6" s="295"/>
      <c r="G6" s="293">
        <v>3.5999999999999997E-2</v>
      </c>
      <c r="H6" s="293">
        <v>4.2000000000000003E-2</v>
      </c>
      <c r="I6" s="293">
        <v>6.0999999999999999E-2</v>
      </c>
      <c r="J6" s="294">
        <v>8.2000000000000003E-2</v>
      </c>
      <c r="K6" s="295">
        <v>5.5E-2</v>
      </c>
      <c r="L6" s="293">
        <v>8.5000000000000006E-2</v>
      </c>
      <c r="M6" s="293">
        <v>0.09</v>
      </c>
      <c r="N6" s="293">
        <v>8.5999999999999993E-2</v>
      </c>
      <c r="O6" s="294"/>
      <c r="P6" s="295"/>
    </row>
    <row r="7" spans="1:16" x14ac:dyDescent="0.2">
      <c r="A7" s="16" t="s">
        <v>39</v>
      </c>
      <c r="B7" s="16">
        <v>-290.61544691793807</v>
      </c>
      <c r="C7" s="16">
        <v>-291.04800119875188</v>
      </c>
      <c r="D7" s="16">
        <v>-292.06348982989982</v>
      </c>
      <c r="E7" s="17">
        <v>-306.80722839763007</v>
      </c>
      <c r="F7" s="18">
        <v>-1180.53416634422</v>
      </c>
      <c r="G7" s="16">
        <v>-309.38227306610997</v>
      </c>
      <c r="H7" s="16">
        <v>-325.96318055628007</v>
      </c>
      <c r="I7" s="16">
        <v>-327.30344422770992</v>
      </c>
      <c r="J7" s="17">
        <v>-355.3420623703301</v>
      </c>
      <c r="K7" s="18">
        <v>-1317.99096022043</v>
      </c>
      <c r="L7" s="16">
        <v>-348.75614778761985</v>
      </c>
      <c r="M7" s="16">
        <v>-357.6523363873502</v>
      </c>
      <c r="N7" s="16">
        <v>-448.86132103500051</v>
      </c>
      <c r="O7" s="17"/>
      <c r="P7" s="18"/>
    </row>
    <row r="8" spans="1:16" x14ac:dyDescent="0.2">
      <c r="A8" s="16" t="s">
        <v>40</v>
      </c>
      <c r="B8" s="16">
        <v>-230.65620227904</v>
      </c>
      <c r="C8" s="16">
        <v>-239.28415518009697</v>
      </c>
      <c r="D8" s="16">
        <v>-250.15829824686307</v>
      </c>
      <c r="E8" s="17">
        <v>-278.18664726514697</v>
      </c>
      <c r="F8" s="18">
        <v>-998.28530297114708</v>
      </c>
      <c r="G8" s="16">
        <v>-267.542579497649</v>
      </c>
      <c r="H8" s="16">
        <v>-292.72271218299596</v>
      </c>
      <c r="I8" s="16">
        <v>-273.29356270079103</v>
      </c>
      <c r="J8" s="17">
        <v>-305.44759753111401</v>
      </c>
      <c r="K8" s="18">
        <v>-1139.0064519125501</v>
      </c>
      <c r="L8" s="16">
        <v>-296.471525881601</v>
      </c>
      <c r="M8" s="16">
        <v>-311.13158504263004</v>
      </c>
      <c r="N8" s="16">
        <v>-329.64220068805201</v>
      </c>
      <c r="O8" s="17"/>
      <c r="P8" s="18"/>
    </row>
    <row r="9" spans="1:16" x14ac:dyDescent="0.2">
      <c r="A9" s="16" t="s">
        <v>41</v>
      </c>
      <c r="B9" s="16">
        <v>-183.18500064057673</v>
      </c>
      <c r="C9" s="16">
        <v>-189.57021570320691</v>
      </c>
      <c r="D9" s="16">
        <v>-192.91472762685328</v>
      </c>
      <c r="E9" s="17">
        <v>-191.17700204621104</v>
      </c>
      <c r="F9" s="18">
        <v>-756.84694601684805</v>
      </c>
      <c r="G9" s="16">
        <v>-212.62951232926196</v>
      </c>
      <c r="H9" s="16">
        <v>-199.58656897254036</v>
      </c>
      <c r="I9" s="16">
        <v>-244.58257989099459</v>
      </c>
      <c r="J9" s="17">
        <v>-253.1269572406643</v>
      </c>
      <c r="K9" s="18">
        <v>-909.92561843346118</v>
      </c>
      <c r="L9" s="16">
        <v>-223.04807975424998</v>
      </c>
      <c r="M9" s="16">
        <v>-228.32414904693238</v>
      </c>
      <c r="N9" s="16">
        <v>-283.90295173822994</v>
      </c>
      <c r="O9" s="17"/>
      <c r="P9" s="18"/>
    </row>
    <row r="10" spans="1:16" x14ac:dyDescent="0.2">
      <c r="A10" s="16" t="s">
        <v>28</v>
      </c>
      <c r="B10" s="16">
        <v>1.72012983450005</v>
      </c>
      <c r="C10" s="16">
        <v>1.6554413886400499</v>
      </c>
      <c r="D10" s="16">
        <v>1.3359381287381997</v>
      </c>
      <c r="E10" s="17">
        <v>1.5553276106564999</v>
      </c>
      <c r="F10" s="18">
        <v>6.2668369625347999</v>
      </c>
      <c r="G10" s="16">
        <v>1.4752780849293898</v>
      </c>
      <c r="H10" s="16">
        <v>1.5802174192829803</v>
      </c>
      <c r="I10" s="16">
        <v>1.4100606637765296</v>
      </c>
      <c r="J10" s="17">
        <v>3.4714018556553099</v>
      </c>
      <c r="K10" s="18">
        <v>7.936958023644209</v>
      </c>
      <c r="L10" s="16">
        <v>0.181435068986632</v>
      </c>
      <c r="M10" s="16">
        <v>1.4041958674036581</v>
      </c>
      <c r="N10" s="16">
        <v>0.92831310690606028</v>
      </c>
      <c r="O10" s="17"/>
      <c r="P10" s="18"/>
    </row>
    <row r="11" spans="1:16" x14ac:dyDescent="0.2">
      <c r="A11" s="16" t="s">
        <v>62</v>
      </c>
      <c r="B11" s="16">
        <v>-21.7115164869643</v>
      </c>
      <c r="C11" s="16">
        <v>-25.9662851549222</v>
      </c>
      <c r="D11" s="16">
        <v>-33.777938827451393</v>
      </c>
      <c r="E11" s="17">
        <v>-40.813622693132103</v>
      </c>
      <c r="F11" s="18">
        <v>-122.26936316247</v>
      </c>
      <c r="G11" s="16">
        <v>-40.261191125842799</v>
      </c>
      <c r="H11" s="16">
        <v>-39.445220943532306</v>
      </c>
      <c r="I11" s="16">
        <v>-47.756126834781895</v>
      </c>
      <c r="J11" s="17">
        <v>-50.703922804657978</v>
      </c>
      <c r="K11" s="18">
        <v>-178.16646170881498</v>
      </c>
      <c r="L11" s="16">
        <v>-52.0758232960196</v>
      </c>
      <c r="M11" s="16">
        <v>-66.108458864331425</v>
      </c>
      <c r="N11" s="16">
        <v>-56.851786499125986</v>
      </c>
      <c r="O11" s="17"/>
      <c r="P11" s="18"/>
    </row>
    <row r="12" spans="1:16" x14ac:dyDescent="0.2">
      <c r="A12" s="16" t="s">
        <v>72</v>
      </c>
      <c r="B12" s="16">
        <v>-5.1047303099999999</v>
      </c>
      <c r="C12" s="16">
        <v>-6.0013908699999998</v>
      </c>
      <c r="D12" s="16">
        <v>-4.6332493099999992</v>
      </c>
      <c r="E12" s="17">
        <v>-6.1891205100000022</v>
      </c>
      <c r="F12" s="18">
        <v>-21.928491000000001</v>
      </c>
      <c r="G12" s="16">
        <v>-5.2708149999999998</v>
      </c>
      <c r="H12" s="16">
        <v>-4.4654270000000009</v>
      </c>
      <c r="I12" s="16">
        <v>-4.2466270000000002</v>
      </c>
      <c r="J12" s="17">
        <v>-2.888605999999998</v>
      </c>
      <c r="K12" s="18">
        <v>-16.871475</v>
      </c>
      <c r="L12" s="16">
        <v>-6.460464</v>
      </c>
      <c r="M12" s="16">
        <v>-6.6779099999999998</v>
      </c>
      <c r="N12" s="16">
        <v>-7.2562540000000011</v>
      </c>
      <c r="O12" s="17"/>
      <c r="P12" s="18"/>
    </row>
    <row r="13" spans="1:16" s="290" customFormat="1" x14ac:dyDescent="0.2">
      <c r="A13" s="284" t="s">
        <v>150</v>
      </c>
      <c r="B13" s="284">
        <v>-729.55276680001907</v>
      </c>
      <c r="C13" s="284">
        <v>-750.2146067183379</v>
      </c>
      <c r="D13" s="284">
        <v>-772.21176571232934</v>
      </c>
      <c r="E13" s="288">
        <v>-821.61829330146372</v>
      </c>
      <c r="F13" s="289">
        <v>-3073.5974325321508</v>
      </c>
      <c r="G13" s="284">
        <v>-833.6110929339344</v>
      </c>
      <c r="H13" s="284">
        <v>-860.60289223606583</v>
      </c>
      <c r="I13" s="284">
        <v>-895.77227999050035</v>
      </c>
      <c r="J13" s="288">
        <v>-964.03774409111168</v>
      </c>
      <c r="K13" s="289">
        <v>-3554.0240092516124</v>
      </c>
      <c r="L13" s="284">
        <v>-926.63060565050387</v>
      </c>
      <c r="M13" s="284">
        <v>-968.49024347384022</v>
      </c>
      <c r="N13" s="284">
        <f>+N7-676</f>
        <v>-1124.8613210350004</v>
      </c>
      <c r="O13" s="288"/>
      <c r="P13" s="289"/>
    </row>
    <row r="14" spans="1:16" s="5" customFormat="1" x14ac:dyDescent="0.2">
      <c r="A14" s="13"/>
      <c r="B14" s="13"/>
      <c r="C14" s="13"/>
      <c r="D14" s="13"/>
      <c r="E14" s="14"/>
      <c r="F14" s="15"/>
      <c r="G14" s="13"/>
      <c r="H14" s="13"/>
      <c r="I14" s="13"/>
      <c r="J14" s="14"/>
      <c r="K14" s="15"/>
      <c r="L14" s="13"/>
      <c r="M14" s="13"/>
      <c r="N14" s="13"/>
      <c r="O14" s="14"/>
      <c r="P14" s="15"/>
    </row>
    <row r="15" spans="1:16" s="5" customFormat="1" x14ac:dyDescent="0.2">
      <c r="A15" s="13" t="s">
        <v>163</v>
      </c>
      <c r="B15" s="13">
        <v>555.06767729705098</v>
      </c>
      <c r="C15" s="13">
        <v>547.60285090027207</v>
      </c>
      <c r="D15" s="13">
        <v>537.52177150621026</v>
      </c>
      <c r="E15" s="14">
        <v>552.06542898392638</v>
      </c>
      <c r="F15" s="15">
        <v>2192.2577286874598</v>
      </c>
      <c r="G15" s="13">
        <v>516.56430938630558</v>
      </c>
      <c r="H15" s="13">
        <v>495.93254138075423</v>
      </c>
      <c r="I15" s="13">
        <v>486.97850401280925</v>
      </c>
      <c r="J15" s="14">
        <v>499.8781662380087</v>
      </c>
      <c r="K15" s="15">
        <v>1999.3535210178779</v>
      </c>
      <c r="L15" s="13">
        <v>478.23804413572623</v>
      </c>
      <c r="M15" s="13">
        <v>478.66628540962961</v>
      </c>
      <c r="N15" s="13">
        <v>549</v>
      </c>
      <c r="O15" s="14"/>
      <c r="P15" s="15"/>
    </row>
    <row r="16" spans="1:16" s="290" customFormat="1" x14ac:dyDescent="0.2">
      <c r="A16" s="284" t="s">
        <v>151</v>
      </c>
      <c r="B16" s="285">
        <v>0.43208690928719823</v>
      </c>
      <c r="C16" s="285">
        <v>0.42194135060032173</v>
      </c>
      <c r="D16" s="285">
        <v>0.41040544219989722</v>
      </c>
      <c r="E16" s="286">
        <v>0.40188685359498777</v>
      </c>
      <c r="F16" s="287">
        <v>0.41631561476136714</v>
      </c>
      <c r="G16" s="285">
        <v>0.38259052008991112</v>
      </c>
      <c r="H16" s="285">
        <v>0.36558760581615601</v>
      </c>
      <c r="I16" s="285">
        <v>0.35218096394993154</v>
      </c>
      <c r="J16" s="286">
        <v>0.34146644811423993</v>
      </c>
      <c r="K16" s="287">
        <v>0.36002477953643736</v>
      </c>
      <c r="L16" s="285">
        <v>0.3404147741559303</v>
      </c>
      <c r="M16" s="285">
        <v>0.33076331126318226</v>
      </c>
      <c r="N16" s="285">
        <v>0.32800000000000001</v>
      </c>
      <c r="O16" s="286"/>
      <c r="P16" s="287"/>
    </row>
    <row r="17" spans="1:16" s="290" customFormat="1" x14ac:dyDescent="0.2">
      <c r="A17" s="284"/>
      <c r="B17" s="285"/>
      <c r="C17" s="285"/>
      <c r="D17" s="285"/>
      <c r="E17" s="286"/>
      <c r="F17" s="287"/>
      <c r="G17" s="285"/>
      <c r="H17" s="285"/>
      <c r="I17" s="285"/>
      <c r="J17" s="286"/>
      <c r="K17" s="287"/>
      <c r="L17" s="285"/>
      <c r="M17" s="285"/>
      <c r="N17" s="285"/>
      <c r="O17" s="286"/>
      <c r="P17" s="287"/>
    </row>
    <row r="18" spans="1:16" x14ac:dyDescent="0.2">
      <c r="A18" s="16" t="s">
        <v>91</v>
      </c>
      <c r="B18" s="16">
        <v>2.5428509790639411</v>
      </c>
      <c r="C18" s="16">
        <v>-3.4562660959283313</v>
      </c>
      <c r="D18" s="16">
        <v>0.28934850281684976</v>
      </c>
      <c r="E18" s="17">
        <v>-1.1901405214772502</v>
      </c>
      <c r="F18" s="18">
        <v>-1.8142071355247906</v>
      </c>
      <c r="G18" s="16">
        <v>-1.4790281942497299</v>
      </c>
      <c r="H18" s="16">
        <v>-3.9029968786099003</v>
      </c>
      <c r="I18" s="16">
        <v>3.656988441512893</v>
      </c>
      <c r="J18" s="17">
        <v>-27.603904906365759</v>
      </c>
      <c r="K18" s="18">
        <v>-29.328941537712495</v>
      </c>
      <c r="L18" s="16">
        <v>5.3485252704981407</v>
      </c>
      <c r="M18" s="16">
        <v>-2.8763000000000001</v>
      </c>
      <c r="N18" s="16">
        <v>-1.6463043599644109</v>
      </c>
      <c r="O18" s="17"/>
      <c r="P18" s="18"/>
    </row>
    <row r="19" spans="1:16" x14ac:dyDescent="0.2">
      <c r="A19" s="16" t="s">
        <v>42</v>
      </c>
      <c r="B19" s="16">
        <v>-207.878453507871</v>
      </c>
      <c r="C19" s="16">
        <v>-210.54583202441802</v>
      </c>
      <c r="D19" s="16">
        <v>-216.86085618576598</v>
      </c>
      <c r="E19" s="17">
        <v>-229.84793797880005</v>
      </c>
      <c r="F19" s="18">
        <v>-865.13307969685502</v>
      </c>
      <c r="G19" s="16">
        <v>-223.33391405395</v>
      </c>
      <c r="H19" s="16">
        <v>-229.01636500775302</v>
      </c>
      <c r="I19" s="16">
        <v>-229.68123208098103</v>
      </c>
      <c r="J19" s="17">
        <v>-252.49803862312797</v>
      </c>
      <c r="K19" s="18">
        <v>-934.52954976581202</v>
      </c>
      <c r="L19" s="16">
        <v>-250.239149902317</v>
      </c>
      <c r="M19" s="16">
        <v>-252.91503768526499</v>
      </c>
      <c r="N19" s="16">
        <v>-308.02832455321408</v>
      </c>
      <c r="O19" s="17"/>
      <c r="P19" s="18"/>
    </row>
    <row r="20" spans="1:16" x14ac:dyDescent="0.2">
      <c r="A20" s="16" t="s">
        <v>139</v>
      </c>
      <c r="B20" s="16">
        <v>1.4161023118528999</v>
      </c>
      <c r="C20" s="16">
        <v>-2.723385042303994E-2</v>
      </c>
      <c r="D20" s="16">
        <v>-1.8717237087898866E-3</v>
      </c>
      <c r="E20" s="17">
        <v>1.9687743644132101</v>
      </c>
      <c r="F20" s="18">
        <v>3.3557711021342804</v>
      </c>
      <c r="G20" s="16">
        <v>1.9786967756654998</v>
      </c>
      <c r="H20" s="16">
        <v>1.8062427337643203</v>
      </c>
      <c r="I20" s="16">
        <v>1.88531565498818</v>
      </c>
      <c r="J20" s="17">
        <v>2.3433940945753493</v>
      </c>
      <c r="K20" s="18">
        <v>8.0136492589933503</v>
      </c>
      <c r="L20" s="16">
        <v>2.3505996292590599</v>
      </c>
      <c r="M20" s="16">
        <v>1.5129999999999999</v>
      </c>
      <c r="N20" s="16">
        <v>3.6144022412008781E-4</v>
      </c>
      <c r="O20" s="17"/>
      <c r="P20" s="18"/>
    </row>
    <row r="21" spans="1:16" x14ac:dyDescent="0.2">
      <c r="A21" s="13" t="s">
        <v>43</v>
      </c>
      <c r="B21" s="13">
        <v>351.14817708009684</v>
      </c>
      <c r="C21" s="13">
        <v>333.57351892950271</v>
      </c>
      <c r="D21" s="13">
        <v>320.94839209955234</v>
      </c>
      <c r="E21" s="14">
        <v>322.99612484806232</v>
      </c>
      <c r="F21" s="15">
        <v>1328.6662129572142</v>
      </c>
      <c r="G21" s="13">
        <v>293.73006391377135</v>
      </c>
      <c r="H21" s="13">
        <v>264.81942222815564</v>
      </c>
      <c r="I21" s="13">
        <v>262.8395760283293</v>
      </c>
      <c r="J21" s="14">
        <v>222.11961680309034</v>
      </c>
      <c r="K21" s="15">
        <v>1043.5086789733466</v>
      </c>
      <c r="L21" s="13">
        <v>235.69801913316644</v>
      </c>
      <c r="M21" s="13">
        <v>224.38794772436461</v>
      </c>
      <c r="N21" s="13">
        <v>239.23351475926344</v>
      </c>
      <c r="O21" s="14"/>
      <c r="P21" s="15"/>
    </row>
    <row r="22" spans="1:16" x14ac:dyDescent="0.2">
      <c r="A22" s="16" t="s">
        <v>44</v>
      </c>
      <c r="B22" s="16">
        <v>-49.110409922465401</v>
      </c>
      <c r="C22" s="16">
        <v>-57.935836568869597</v>
      </c>
      <c r="D22" s="16">
        <v>-58.748041338133987</v>
      </c>
      <c r="E22" s="17">
        <v>-65.277002639020012</v>
      </c>
      <c r="F22" s="18">
        <v>-231.071290468489</v>
      </c>
      <c r="G22" s="16">
        <v>-68.501109549969996</v>
      </c>
      <c r="H22" s="16">
        <v>-69.548863727797013</v>
      </c>
      <c r="I22" s="16">
        <v>-72.987993008991992</v>
      </c>
      <c r="J22" s="17">
        <v>-71.045040225652983</v>
      </c>
      <c r="K22" s="18">
        <v>-282.083006512412</v>
      </c>
      <c r="L22" s="16">
        <v>-104.35213809805801</v>
      </c>
      <c r="M22" s="16">
        <v>-95.358685962398013</v>
      </c>
      <c r="N22" s="16">
        <v>-107.58849842480599</v>
      </c>
      <c r="O22" s="17"/>
      <c r="P22" s="18"/>
    </row>
    <row r="23" spans="1:16" x14ac:dyDescent="0.2">
      <c r="A23" s="16" t="s">
        <v>45</v>
      </c>
      <c r="B23" s="16">
        <v>3.7492179620372998</v>
      </c>
      <c r="C23" s="16">
        <v>3.6787715480307397</v>
      </c>
      <c r="D23" s="16">
        <v>3.4019343047612609</v>
      </c>
      <c r="E23" s="17">
        <v>2.8177013702082987</v>
      </c>
      <c r="F23" s="18">
        <v>13.647625185037599</v>
      </c>
      <c r="G23" s="16">
        <v>4.1412358600722401</v>
      </c>
      <c r="H23" s="16">
        <v>10.24533711984596</v>
      </c>
      <c r="I23" s="16">
        <v>4.6739666374835975</v>
      </c>
      <c r="J23" s="17">
        <v>5.2381278913661005</v>
      </c>
      <c r="K23" s="18">
        <v>24.298667508767899</v>
      </c>
      <c r="L23" s="16">
        <v>1.2337320108502599</v>
      </c>
      <c r="M23" s="16">
        <v>6.8521171298902797</v>
      </c>
      <c r="N23" s="16">
        <v>6.5389176456673592</v>
      </c>
      <c r="O23" s="17"/>
      <c r="P23" s="18"/>
    </row>
    <row r="24" spans="1:16" x14ac:dyDescent="0.2">
      <c r="A24" s="16" t="s">
        <v>46</v>
      </c>
      <c r="B24" s="16">
        <v>-50.17421752927995</v>
      </c>
      <c r="C24" s="16">
        <v>67.927903923864989</v>
      </c>
      <c r="D24" s="16">
        <v>-33.019648043852797</v>
      </c>
      <c r="E24" s="17">
        <v>37.09904182389193</v>
      </c>
      <c r="F24" s="18">
        <v>21.833080174624172</v>
      </c>
      <c r="G24" s="16">
        <v>43.496574182698559</v>
      </c>
      <c r="H24" s="16">
        <v>-17.042393286676781</v>
      </c>
      <c r="I24" s="16">
        <v>-108.74849308718132</v>
      </c>
      <c r="J24" s="17">
        <v>-48.645321133837108</v>
      </c>
      <c r="K24" s="18">
        <v>-130.93963332499663</v>
      </c>
      <c r="L24" s="16">
        <v>-40.755679123155915</v>
      </c>
      <c r="M24" s="16">
        <v>158.56557371600275</v>
      </c>
      <c r="N24" s="16">
        <v>85.011008861158089</v>
      </c>
      <c r="O24" s="17"/>
      <c r="P24" s="18"/>
    </row>
    <row r="25" spans="1:16" x14ac:dyDescent="0.2">
      <c r="A25" s="16" t="s">
        <v>140</v>
      </c>
      <c r="B25" s="16">
        <v>0</v>
      </c>
      <c r="C25" s="16">
        <v>0</v>
      </c>
      <c r="D25" s="16">
        <v>0</v>
      </c>
      <c r="E25" s="17">
        <v>0</v>
      </c>
      <c r="F25" s="18">
        <v>0</v>
      </c>
      <c r="G25" s="16">
        <v>0</v>
      </c>
      <c r="H25" s="16">
        <v>0</v>
      </c>
      <c r="I25" s="16">
        <v>0</v>
      </c>
      <c r="J25" s="17">
        <v>0</v>
      </c>
      <c r="K25" s="18">
        <v>0</v>
      </c>
      <c r="L25" s="16">
        <v>2250</v>
      </c>
      <c r="M25" s="16">
        <v>0</v>
      </c>
      <c r="N25" s="16">
        <v>0</v>
      </c>
      <c r="O25" s="17"/>
      <c r="P25" s="18"/>
    </row>
    <row r="26" spans="1:16" x14ac:dyDescent="0.2">
      <c r="A26" s="16" t="s">
        <v>108</v>
      </c>
      <c r="B26" s="16">
        <v>-0.31900000000000001</v>
      </c>
      <c r="C26" s="16">
        <v>-1.6218514068921899</v>
      </c>
      <c r="D26" s="16">
        <v>-2.3281323261315596</v>
      </c>
      <c r="E26" s="17">
        <v>-17.86770875652055</v>
      </c>
      <c r="F26" s="18">
        <v>-22.136692489544298</v>
      </c>
      <c r="G26" s="16">
        <v>-5.2633601089911801</v>
      </c>
      <c r="H26" s="16">
        <v>-7.475000000000021</v>
      </c>
      <c r="I26" s="16">
        <v>-5.3427430199999977</v>
      </c>
      <c r="J26" s="17">
        <v>11.263000000000098</v>
      </c>
      <c r="K26" s="18">
        <v>-6.8181031289911012</v>
      </c>
      <c r="L26" s="16">
        <v>-11.983000000000001</v>
      </c>
      <c r="M26" s="16">
        <v>15.56672837</v>
      </c>
      <c r="N26" s="16">
        <v>22.001839189999998</v>
      </c>
      <c r="O26" s="17"/>
      <c r="P26" s="18"/>
    </row>
    <row r="27" spans="1:16" s="5" customFormat="1" x14ac:dyDescent="0.2">
      <c r="A27" s="13" t="s">
        <v>47</v>
      </c>
      <c r="B27" s="13">
        <v>255.29376759038877</v>
      </c>
      <c r="C27" s="13">
        <v>345.62250642563669</v>
      </c>
      <c r="D27" s="13">
        <v>230.25450469619526</v>
      </c>
      <c r="E27" s="14">
        <v>279.768156646622</v>
      </c>
      <c r="F27" s="15">
        <v>1110.9389353588426</v>
      </c>
      <c r="G27" s="13">
        <v>267.60340429758094</v>
      </c>
      <c r="H27" s="13">
        <v>180.9985023335278</v>
      </c>
      <c r="I27" s="13">
        <v>80.434313549639597</v>
      </c>
      <c r="J27" s="14">
        <v>118.93038333496645</v>
      </c>
      <c r="K27" s="15">
        <v>647.96660351571472</v>
      </c>
      <c r="L27" s="13">
        <v>2329.8409339228028</v>
      </c>
      <c r="M27" s="13">
        <v>310.01368097785968</v>
      </c>
      <c r="N27" s="13">
        <v>245.19678203128291</v>
      </c>
      <c r="O27" s="14"/>
      <c r="P27" s="15"/>
    </row>
    <row r="28" spans="1:16" x14ac:dyDescent="0.2">
      <c r="A28" s="16" t="s">
        <v>51</v>
      </c>
      <c r="B28" s="16">
        <v>-96.946162445434112</v>
      </c>
      <c r="C28" s="16">
        <v>-91.480054174848888</v>
      </c>
      <c r="D28" s="16">
        <v>-65.318673214532993</v>
      </c>
      <c r="E28" s="17">
        <v>-161.63195810905501</v>
      </c>
      <c r="F28" s="18">
        <v>-415.37684794387098</v>
      </c>
      <c r="G28" s="16">
        <v>-74.056716545273304</v>
      </c>
      <c r="H28" s="16">
        <v>-67.584650459951703</v>
      </c>
      <c r="I28" s="16">
        <v>-60.231200413480984</v>
      </c>
      <c r="J28" s="17">
        <v>-5.2690714269180026</v>
      </c>
      <c r="K28" s="18">
        <v>-207.14163884562399</v>
      </c>
      <c r="L28" s="16">
        <v>-70.446931055190589</v>
      </c>
      <c r="M28" s="16">
        <v>-67.073807270081389</v>
      </c>
      <c r="N28" s="16">
        <v>-30.009780246725015</v>
      </c>
      <c r="O28" s="17"/>
      <c r="P28" s="18"/>
    </row>
    <row r="29" spans="1:16" s="5" customFormat="1" x14ac:dyDescent="0.2">
      <c r="A29" s="13" t="s">
        <v>141</v>
      </c>
      <c r="B29" s="13">
        <v>158.34760514495466</v>
      </c>
      <c r="C29" s="13">
        <v>254.14245225078781</v>
      </c>
      <c r="D29" s="13">
        <v>164.93583148166226</v>
      </c>
      <c r="E29" s="14">
        <v>118.136198537567</v>
      </c>
      <c r="F29" s="15">
        <v>695.56208741497176</v>
      </c>
      <c r="G29" s="13">
        <v>193.54668775230763</v>
      </c>
      <c r="H29" s="13">
        <v>113.41385187357609</v>
      </c>
      <c r="I29" s="13">
        <v>20.203113136158613</v>
      </c>
      <c r="J29" s="14">
        <v>113.66131190804845</v>
      </c>
      <c r="K29" s="15">
        <v>440.82496467009076</v>
      </c>
      <c r="L29" s="13">
        <v>2259.3940028676125</v>
      </c>
      <c r="M29" s="13">
        <v>243.32488471572827</v>
      </c>
      <c r="N29" s="13">
        <v>215.18700178455788</v>
      </c>
      <c r="O29" s="14"/>
      <c r="P29" s="15"/>
    </row>
    <row r="30" spans="1:16" x14ac:dyDescent="0.2">
      <c r="A30" s="16" t="s">
        <v>142</v>
      </c>
      <c r="B30" s="16">
        <v>0</v>
      </c>
      <c r="C30" s="16">
        <v>0</v>
      </c>
      <c r="D30" s="16">
        <v>-2.2748199999999996</v>
      </c>
      <c r="E30" s="17">
        <v>-6.1161799999999991</v>
      </c>
      <c r="F30" s="18">
        <v>-8.3909999999999982</v>
      </c>
      <c r="G30" s="16">
        <v>-8.0609999999999999</v>
      </c>
      <c r="H30" s="16">
        <v>-15.369</v>
      </c>
      <c r="I30" s="16">
        <v>-17.222999999999999</v>
      </c>
      <c r="J30" s="17">
        <v>-22.204000000000001</v>
      </c>
      <c r="K30" s="18">
        <v>-62.856999999999999</v>
      </c>
      <c r="L30" s="16">
        <v>20.617000000000001</v>
      </c>
      <c r="M30" s="16">
        <v>0</v>
      </c>
      <c r="N30" s="16">
        <v>0</v>
      </c>
      <c r="O30" s="17"/>
      <c r="P30" s="18"/>
    </row>
    <row r="31" spans="1:16" x14ac:dyDescent="0.2">
      <c r="A31" s="16" t="s">
        <v>50</v>
      </c>
      <c r="B31" s="16">
        <v>-63.741823403901002</v>
      </c>
      <c r="C31" s="16">
        <v>-41.930690756007998</v>
      </c>
      <c r="D31" s="16">
        <v>-48.298430215504993</v>
      </c>
      <c r="E31" s="17">
        <v>-24.894573089167999</v>
      </c>
      <c r="F31" s="18">
        <v>-178.86551746458198</v>
      </c>
      <c r="G31" s="16">
        <v>-40.731515896206297</v>
      </c>
      <c r="H31" s="16">
        <v>-32.125092868446998</v>
      </c>
      <c r="I31" s="16">
        <v>-39.928273965569709</v>
      </c>
      <c r="J31" s="17">
        <v>-36.035802554580997</v>
      </c>
      <c r="K31" s="18">
        <v>-148.82068528480397</v>
      </c>
      <c r="L31" s="16">
        <v>-35.693790357247998</v>
      </c>
      <c r="M31" s="16">
        <v>-57.49</v>
      </c>
      <c r="N31" s="16">
        <v>-50.6472664746424</v>
      </c>
      <c r="O31" s="17"/>
      <c r="P31" s="18"/>
    </row>
    <row r="32" spans="1:16" x14ac:dyDescent="0.2">
      <c r="A32" s="13" t="s">
        <v>127</v>
      </c>
      <c r="B32" s="13">
        <v>94.605781741053647</v>
      </c>
      <c r="C32" s="13">
        <v>212.21176149477981</v>
      </c>
      <c r="D32" s="13">
        <v>114.36258126615726</v>
      </c>
      <c r="E32" s="14">
        <v>87.125445448399006</v>
      </c>
      <c r="F32" s="15">
        <v>508.30556995038967</v>
      </c>
      <c r="G32" s="13">
        <v>144.75417185610132</v>
      </c>
      <c r="H32" s="13">
        <v>65.919759005129094</v>
      </c>
      <c r="I32" s="13">
        <v>-36.948160829411094</v>
      </c>
      <c r="J32" s="14">
        <v>55.421509353467442</v>
      </c>
      <c r="K32" s="15">
        <v>229.14727938528677</v>
      </c>
      <c r="L32" s="13">
        <v>2244.3172125103647</v>
      </c>
      <c r="M32" s="13">
        <v>185.64118976899468</v>
      </c>
      <c r="N32" s="13">
        <v>164.53973530991547</v>
      </c>
      <c r="O32" s="14"/>
      <c r="P32" s="15"/>
    </row>
    <row r="33" spans="1:16" x14ac:dyDescent="0.2">
      <c r="A33" s="16" t="s">
        <v>49</v>
      </c>
      <c r="B33" s="394">
        <v>0.93</v>
      </c>
      <c r="C33" s="394">
        <v>2.09</v>
      </c>
      <c r="D33" s="394">
        <v>1.1399999999999999</v>
      </c>
      <c r="E33" s="395">
        <v>0.86</v>
      </c>
      <c r="F33" s="396">
        <v>5.0199999999999996</v>
      </c>
      <c r="G33" s="397">
        <v>1.45</v>
      </c>
      <c r="H33" s="397">
        <v>0.66</v>
      </c>
      <c r="I33" s="397">
        <v>-0.37</v>
      </c>
      <c r="J33" s="395">
        <v>0.56000000000000005</v>
      </c>
      <c r="K33" s="396">
        <v>2.2999999999999998</v>
      </c>
      <c r="L33" s="397">
        <v>22.45</v>
      </c>
      <c r="M33" s="397">
        <v>1.86</v>
      </c>
      <c r="N33" s="397">
        <v>1.64</v>
      </c>
      <c r="O33" s="395"/>
      <c r="P33" s="396"/>
    </row>
    <row r="34" spans="1:16" x14ac:dyDescent="0.2">
      <c r="A34" s="16"/>
    </row>
    <row r="35" spans="1:16" x14ac:dyDescent="0.2">
      <c r="A35" s="16" t="s">
        <v>73</v>
      </c>
      <c r="B35" s="16">
        <v>101669</v>
      </c>
      <c r="C35" s="16">
        <v>101201</v>
      </c>
      <c r="D35" s="16">
        <v>100212</v>
      </c>
      <c r="E35" s="17">
        <v>99563</v>
      </c>
      <c r="F35" s="18">
        <v>101332</v>
      </c>
      <c r="G35" s="16">
        <v>99690</v>
      </c>
      <c r="H35" s="16">
        <v>99831.390560439555</v>
      </c>
      <c r="I35" s="16">
        <v>99835.66139130434</v>
      </c>
      <c r="J35" s="17">
        <v>99843.010173913048</v>
      </c>
      <c r="K35" s="18">
        <v>99800.569038356174</v>
      </c>
      <c r="L35" s="16">
        <v>99981</v>
      </c>
      <c r="M35" s="16">
        <v>99983</v>
      </c>
      <c r="N35" s="16">
        <v>99983</v>
      </c>
      <c r="O35" s="17"/>
      <c r="P35" s="18"/>
    </row>
    <row r="36" spans="1:16" x14ac:dyDescent="0.2">
      <c r="A36" s="16" t="s">
        <v>74</v>
      </c>
      <c r="B36" s="16">
        <v>101767</v>
      </c>
      <c r="C36" s="16">
        <v>101294</v>
      </c>
      <c r="D36" s="16">
        <v>100304</v>
      </c>
      <c r="E36" s="17">
        <v>99651</v>
      </c>
      <c r="F36" s="18">
        <v>101425</v>
      </c>
      <c r="G36" s="16">
        <v>99778</v>
      </c>
      <c r="H36" s="16">
        <v>99900.855278756513</v>
      </c>
      <c r="I36" s="16">
        <v>99884.229225485207</v>
      </c>
      <c r="J36" s="17">
        <v>99876.929009227548</v>
      </c>
      <c r="K36" s="18">
        <v>99854.905837144368</v>
      </c>
      <c r="L36" s="16">
        <v>100016</v>
      </c>
      <c r="M36" s="16">
        <v>100018</v>
      </c>
      <c r="N36" s="16">
        <v>100017</v>
      </c>
      <c r="O36" s="17"/>
      <c r="P36" s="18"/>
    </row>
    <row r="37" spans="1:16" x14ac:dyDescent="0.2">
      <c r="A37" s="16" t="s">
        <v>48</v>
      </c>
      <c r="B37" s="388">
        <v>0.93</v>
      </c>
      <c r="C37" s="388">
        <v>2.09</v>
      </c>
      <c r="D37" s="388">
        <v>1.1399999999999999</v>
      </c>
      <c r="E37" s="389">
        <v>0.8500000000000002</v>
      </c>
      <c r="F37" s="390">
        <v>5.01</v>
      </c>
      <c r="G37" s="388">
        <v>1.45</v>
      </c>
      <c r="H37" s="388">
        <v>0.66</v>
      </c>
      <c r="I37" s="388">
        <v>-0.37</v>
      </c>
      <c r="J37" s="389">
        <v>0.56000000000000005</v>
      </c>
      <c r="K37" s="390">
        <v>2.2999999999999998</v>
      </c>
      <c r="L37" s="388">
        <v>22.44</v>
      </c>
      <c r="M37" s="388">
        <v>1.86</v>
      </c>
      <c r="N37" s="388">
        <v>1.64</v>
      </c>
      <c r="O37" s="389"/>
      <c r="P37" s="390"/>
    </row>
    <row r="38" spans="1:16" x14ac:dyDescent="0.2">
      <c r="A38" s="16"/>
    </row>
    <row r="39" spans="1:16" x14ac:dyDescent="0.2">
      <c r="A39" s="13" t="s">
        <v>127</v>
      </c>
      <c r="B39" s="13">
        <v>94.605781741053647</v>
      </c>
      <c r="C39" s="13">
        <v>212.21176149477981</v>
      </c>
      <c r="D39" s="13">
        <v>114.36258126615726</v>
      </c>
      <c r="E39" s="14">
        <v>87.125445448399006</v>
      </c>
      <c r="F39" s="15">
        <v>508.30556995038967</v>
      </c>
      <c r="G39" s="13">
        <v>144.75417185610132</v>
      </c>
      <c r="H39" s="13">
        <v>65.919759005129094</v>
      </c>
      <c r="I39" s="13">
        <v>-36.948160829411094</v>
      </c>
      <c r="J39" s="14">
        <v>55.421509353467442</v>
      </c>
      <c r="K39" s="15">
        <v>229.14727938528677</v>
      </c>
      <c r="L39" s="13">
        <v>2244.3172125103647</v>
      </c>
      <c r="M39" s="13">
        <v>185.64118976899468</v>
      </c>
      <c r="N39" s="13">
        <v>165</v>
      </c>
      <c r="O39" s="14"/>
      <c r="P39" s="15"/>
    </row>
    <row r="40" spans="1:16" x14ac:dyDescent="0.2">
      <c r="A40" s="16" t="s">
        <v>169</v>
      </c>
      <c r="B40" s="16">
        <v>0</v>
      </c>
      <c r="C40" s="16">
        <v>0</v>
      </c>
      <c r="D40" s="16">
        <v>0</v>
      </c>
      <c r="E40" s="17">
        <v>0</v>
      </c>
      <c r="F40" s="18">
        <v>0</v>
      </c>
      <c r="G40" s="16">
        <v>0</v>
      </c>
      <c r="H40" s="16">
        <v>0</v>
      </c>
      <c r="I40" s="16">
        <v>0</v>
      </c>
      <c r="J40" s="17">
        <v>0</v>
      </c>
      <c r="K40" s="18">
        <v>0</v>
      </c>
      <c r="L40" s="16">
        <v>-2250</v>
      </c>
      <c r="M40" s="16">
        <v>0</v>
      </c>
      <c r="N40" s="16">
        <f>+N25</f>
        <v>0</v>
      </c>
      <c r="O40" s="17"/>
      <c r="P40" s="18"/>
    </row>
    <row r="41" spans="1:16" x14ac:dyDescent="0.2">
      <c r="A41" s="16" t="s">
        <v>170</v>
      </c>
      <c r="B41" s="16">
        <v>50.17421752927995</v>
      </c>
      <c r="C41" s="16">
        <v>-67.927903923864989</v>
      </c>
      <c r="D41" s="16">
        <v>33.019648043852797</v>
      </c>
      <c r="E41" s="17">
        <v>-37.09904182389193</v>
      </c>
      <c r="F41" s="18">
        <v>-21.833080174624172</v>
      </c>
      <c r="G41" s="16">
        <v>-43.496574182698559</v>
      </c>
      <c r="H41" s="16">
        <v>17.042393286676781</v>
      </c>
      <c r="I41" s="16">
        <v>108.74849308718132</v>
      </c>
      <c r="J41" s="17">
        <v>48.645321133837108</v>
      </c>
      <c r="K41" s="18">
        <v>130.93963332499663</v>
      </c>
      <c r="L41" s="16">
        <v>40.755679123155915</v>
      </c>
      <c r="M41" s="16">
        <v>-158.56557371600275</v>
      </c>
      <c r="N41" s="16">
        <f>-N24</f>
        <v>-85.011008861158089</v>
      </c>
      <c r="O41" s="17"/>
      <c r="P41" s="18"/>
    </row>
    <row r="42" spans="1:16" s="5" customFormat="1" x14ac:dyDescent="0.2">
      <c r="A42" s="13" t="s">
        <v>172</v>
      </c>
      <c r="B42" s="19">
        <v>144.7799992703336</v>
      </c>
      <c r="C42" s="19">
        <v>144.28385757091482</v>
      </c>
      <c r="D42" s="19">
        <v>147.38222931001008</v>
      </c>
      <c r="E42" s="20">
        <v>50.026403624507076</v>
      </c>
      <c r="F42" s="21">
        <v>486.4724897757655</v>
      </c>
      <c r="G42" s="19">
        <v>101.25759767340276</v>
      </c>
      <c r="H42" s="19">
        <v>82.962152291805879</v>
      </c>
      <c r="I42" s="19">
        <v>71.800332257770222</v>
      </c>
      <c r="J42" s="20">
        <v>104.06683048730454</v>
      </c>
      <c r="K42" s="21">
        <v>360.0869127102834</v>
      </c>
      <c r="L42" s="19">
        <v>35.072891633520612</v>
      </c>
      <c r="M42" s="19">
        <v>27.075616052991933</v>
      </c>
      <c r="N42" s="19">
        <f>SUM(N39:N41)</f>
        <v>79.988991138841911</v>
      </c>
      <c r="O42" s="20"/>
      <c r="P42" s="21"/>
    </row>
    <row r="43" spans="1:16" s="5" customFormat="1" x14ac:dyDescent="0.2">
      <c r="A43" s="13" t="s">
        <v>171</v>
      </c>
      <c r="B43" s="391">
        <v>1.4240328838715204</v>
      </c>
      <c r="C43" s="391">
        <v>1.4257157297943184</v>
      </c>
      <c r="D43" s="391">
        <v>1.4707043997725828</v>
      </c>
      <c r="E43" s="392">
        <v>0.50245978550773962</v>
      </c>
      <c r="F43" s="393">
        <v>4.8007785277677879</v>
      </c>
      <c r="G43" s="391">
        <v>1.0157247233764948</v>
      </c>
      <c r="H43" s="391">
        <v>0.83102270564466629</v>
      </c>
      <c r="I43" s="391">
        <v>0.7191852215647665</v>
      </c>
      <c r="J43" s="392">
        <v>1.0423046170786934</v>
      </c>
      <c r="K43" s="393">
        <v>3.6080647252811939</v>
      </c>
      <c r="L43" s="391">
        <v>0.35079556749302976</v>
      </c>
      <c r="M43" s="391">
        <v>0.27080219690339291</v>
      </c>
      <c r="N43" s="391">
        <v>0.79</v>
      </c>
      <c r="O43" s="392"/>
      <c r="P43" s="393"/>
    </row>
    <row r="44" spans="1:16" x14ac:dyDescent="0.2">
      <c r="A44" s="16"/>
    </row>
    <row r="45" spans="1:16" x14ac:dyDescent="0.2">
      <c r="A45" s="16" t="s">
        <v>125</v>
      </c>
    </row>
    <row r="46" spans="1:16" s="25" customFormat="1" x14ac:dyDescent="0.2">
      <c r="A46" s="22" t="s">
        <v>128</v>
      </c>
      <c r="B46" s="22">
        <v>-9.8000000000000004E-2</v>
      </c>
      <c r="C46" s="22">
        <v>-1.4818514068921909</v>
      </c>
      <c r="D46" s="22">
        <v>-1.9201323261315579</v>
      </c>
      <c r="E46" s="23">
        <v>-17.746708756520551</v>
      </c>
      <c r="F46" s="24">
        <v>-21.246692489544301</v>
      </c>
      <c r="G46" s="22">
        <v>-5.1333601089911829</v>
      </c>
      <c r="H46" s="22">
        <v>-7.274</v>
      </c>
      <c r="I46" s="22">
        <v>-5.1639999999999997</v>
      </c>
      <c r="J46" s="23">
        <v>12.148999999999999</v>
      </c>
      <c r="K46" s="24">
        <v>-5.4223601089911826</v>
      </c>
      <c r="L46" s="22">
        <v>-7.5629999999999997</v>
      </c>
      <c r="M46" s="22">
        <v>24.16272837</v>
      </c>
      <c r="N46" s="22">
        <v>26</v>
      </c>
      <c r="O46" s="23"/>
      <c r="P46" s="24"/>
    </row>
    <row r="47" spans="1:16" s="25" customFormat="1" x14ac:dyDescent="0.2">
      <c r="A47" s="22" t="s">
        <v>121</v>
      </c>
      <c r="B47" s="22">
        <v>0</v>
      </c>
      <c r="C47" s="22">
        <v>0</v>
      </c>
      <c r="D47" s="22">
        <v>0</v>
      </c>
      <c r="E47" s="23">
        <v>-0.72499999999999998</v>
      </c>
      <c r="F47" s="24">
        <v>-0.72499999999999998</v>
      </c>
      <c r="G47" s="22">
        <v>0</v>
      </c>
      <c r="H47" s="22">
        <v>0</v>
      </c>
      <c r="I47" s="22">
        <v>0</v>
      </c>
      <c r="J47" s="23">
        <v>-0.13400000000000001</v>
      </c>
      <c r="K47" s="24">
        <v>-0.13400000000000001</v>
      </c>
      <c r="L47" s="22">
        <v>-4.024</v>
      </c>
      <c r="M47" s="22">
        <v>-8.0530000000000008</v>
      </c>
      <c r="N47" s="22">
        <v>-5</v>
      </c>
      <c r="O47" s="23"/>
      <c r="P47" s="24"/>
    </row>
    <row r="48" spans="1:16" s="25" customFormat="1" x14ac:dyDescent="0.2">
      <c r="A48" s="22" t="s">
        <v>107</v>
      </c>
      <c r="B48" s="22">
        <v>-0.221</v>
      </c>
      <c r="C48" s="22">
        <v>-0.23</v>
      </c>
      <c r="D48" s="22">
        <v>-0.40799999999999997</v>
      </c>
      <c r="E48" s="23">
        <v>-0.121</v>
      </c>
      <c r="F48" s="24">
        <v>-0.98</v>
      </c>
      <c r="G48" s="22">
        <v>-0.13</v>
      </c>
      <c r="H48" s="22">
        <v>-0.20100000000000001</v>
      </c>
      <c r="I48" s="22">
        <v>-0.17874302</v>
      </c>
      <c r="J48" s="23">
        <v>-0.752</v>
      </c>
      <c r="K48" s="24">
        <v>-1.2617430199999999</v>
      </c>
      <c r="L48" s="22">
        <v>-0.39600000000000002</v>
      </c>
      <c r="M48" s="22">
        <v>-0.54300000000000004</v>
      </c>
      <c r="N48" s="22">
        <v>0</v>
      </c>
      <c r="O48" s="23"/>
      <c r="P48" s="24"/>
    </row>
    <row r="49" spans="1:16" s="5" customFormat="1" x14ac:dyDescent="0.2">
      <c r="A49" s="13" t="s">
        <v>108</v>
      </c>
      <c r="B49" s="22">
        <v>-0.31900000000000001</v>
      </c>
      <c r="C49" s="22">
        <v>-1.7118514068921908</v>
      </c>
      <c r="D49" s="22">
        <v>-2.3281323261315578</v>
      </c>
      <c r="E49" s="23">
        <v>-18.592708756520551</v>
      </c>
      <c r="F49" s="24">
        <v>-22.951692489544303</v>
      </c>
      <c r="G49" s="22">
        <v>-5.2633601089911828</v>
      </c>
      <c r="H49" s="22">
        <v>-7.4749999999999996</v>
      </c>
      <c r="I49" s="22">
        <v>-5.3427430199999995</v>
      </c>
      <c r="J49" s="23">
        <v>11.262999999999998</v>
      </c>
      <c r="K49" s="24">
        <v>-6.8181031289911829</v>
      </c>
      <c r="L49" s="22">
        <v>-11.983000000000001</v>
      </c>
      <c r="M49" s="22">
        <v>15.56672837</v>
      </c>
      <c r="N49" s="22">
        <v>22</v>
      </c>
      <c r="O49" s="23"/>
      <c r="P49" s="24"/>
    </row>
    <row r="50" spans="1:16" x14ac:dyDescent="0.2">
      <c r="A50" s="16"/>
      <c r="B50" s="16"/>
      <c r="C50" s="16"/>
      <c r="D50" s="16"/>
      <c r="E50" s="17"/>
      <c r="F50" s="18"/>
      <c r="G50" s="16"/>
      <c r="H50" s="16"/>
      <c r="I50" s="16"/>
      <c r="J50" s="17"/>
      <c r="K50" s="18"/>
      <c r="L50" s="16"/>
      <c r="M50" s="16"/>
      <c r="N50" s="16"/>
      <c r="O50" s="17"/>
      <c r="P50" s="18"/>
    </row>
    <row r="51" spans="1:16" x14ac:dyDescent="0.2">
      <c r="A51" s="16" t="s">
        <v>126</v>
      </c>
    </row>
    <row r="52" spans="1:16" s="25" customFormat="1" x14ac:dyDescent="0.2">
      <c r="A52" s="22" t="s">
        <v>4</v>
      </c>
      <c r="B52" s="22">
        <v>-49</v>
      </c>
      <c r="C52" s="22">
        <v>-45</v>
      </c>
      <c r="D52" s="22">
        <v>-44</v>
      </c>
      <c r="E52" s="23">
        <v>-45</v>
      </c>
      <c r="F52" s="24">
        <v>-183</v>
      </c>
      <c r="G52" s="22">
        <v>-43</v>
      </c>
      <c r="H52" s="22">
        <v>-44</v>
      </c>
      <c r="I52" s="22">
        <v>-38</v>
      </c>
      <c r="J52" s="23">
        <v>-49</v>
      </c>
      <c r="K52" s="24">
        <v>-174</v>
      </c>
      <c r="L52" s="22">
        <v>-35</v>
      </c>
      <c r="M52" s="22">
        <v>-39</v>
      </c>
      <c r="N52" s="22">
        <v>-41.896848011960103</v>
      </c>
      <c r="O52" s="23"/>
      <c r="P52" s="24"/>
    </row>
    <row r="53" spans="1:16" s="25" customFormat="1" x14ac:dyDescent="0.2">
      <c r="A53" s="22" t="s">
        <v>13</v>
      </c>
      <c r="B53" s="22">
        <v>-8</v>
      </c>
      <c r="C53" s="22">
        <v>11</v>
      </c>
      <c r="D53" s="22">
        <v>2</v>
      </c>
      <c r="E53" s="23">
        <v>25</v>
      </c>
      <c r="F53" s="24">
        <v>30</v>
      </c>
      <c r="G53" s="26">
        <v>4</v>
      </c>
      <c r="H53" s="26">
        <v>8</v>
      </c>
      <c r="I53" s="26">
        <v>-9</v>
      </c>
      <c r="J53" s="23">
        <v>-5</v>
      </c>
      <c r="K53" s="24">
        <v>-2.1819999999999999</v>
      </c>
      <c r="L53" s="26">
        <v>0</v>
      </c>
      <c r="M53" s="26">
        <v>-10</v>
      </c>
      <c r="N53" s="26">
        <v>-4.7102345164183985</v>
      </c>
      <c r="O53" s="23"/>
      <c r="P53" s="24"/>
    </row>
    <row r="54" spans="1:16" s="25" customFormat="1" x14ac:dyDescent="0.2">
      <c r="A54" s="22" t="s">
        <v>6</v>
      </c>
      <c r="B54" s="22">
        <v>-7</v>
      </c>
      <c r="C54" s="22">
        <v>-10</v>
      </c>
      <c r="D54" s="22">
        <v>-9</v>
      </c>
      <c r="E54" s="23">
        <v>-12</v>
      </c>
      <c r="F54" s="24">
        <v>-38</v>
      </c>
      <c r="G54" s="26">
        <v>-9</v>
      </c>
      <c r="H54" s="26">
        <v>-8</v>
      </c>
      <c r="I54" s="26">
        <v>-8</v>
      </c>
      <c r="J54" s="23">
        <v>-9</v>
      </c>
      <c r="K54" s="24">
        <v>-33.707000000000001</v>
      </c>
      <c r="L54" s="26">
        <v>-4</v>
      </c>
      <c r="M54" s="26">
        <v>-9</v>
      </c>
      <c r="N54" s="26">
        <v>-5.6180075356928993</v>
      </c>
      <c r="O54" s="23"/>
      <c r="P54" s="24"/>
    </row>
    <row r="55" spans="1:16" s="25" customFormat="1" x14ac:dyDescent="0.2">
      <c r="A55" s="22" t="s">
        <v>16</v>
      </c>
      <c r="B55" s="22">
        <v>1</v>
      </c>
      <c r="C55" s="22">
        <v>1</v>
      </c>
      <c r="D55" s="22">
        <v>1</v>
      </c>
      <c r="E55" s="23">
        <v>2</v>
      </c>
      <c r="F55" s="24">
        <v>5</v>
      </c>
      <c r="G55" s="26">
        <v>2</v>
      </c>
      <c r="H55" s="26">
        <v>1</v>
      </c>
      <c r="I55" s="26">
        <v>2</v>
      </c>
      <c r="J55" s="23">
        <v>1</v>
      </c>
      <c r="K55" s="24">
        <v>5.85</v>
      </c>
      <c r="L55" s="26">
        <v>1</v>
      </c>
      <c r="M55" s="26">
        <v>1</v>
      </c>
      <c r="N55" s="26">
        <v>1.5312166679015604</v>
      </c>
      <c r="O55" s="23"/>
      <c r="P55" s="24"/>
    </row>
    <row r="56" spans="1:16" s="25" customFormat="1" x14ac:dyDescent="0.2">
      <c r="A56" s="22" t="s">
        <v>121</v>
      </c>
      <c r="B56" s="22">
        <v>0</v>
      </c>
      <c r="C56" s="22">
        <v>0</v>
      </c>
      <c r="D56" s="22">
        <v>2</v>
      </c>
      <c r="E56" s="23">
        <v>5</v>
      </c>
      <c r="F56" s="24">
        <v>7</v>
      </c>
      <c r="G56" s="22">
        <v>5</v>
      </c>
      <c r="H56" s="22">
        <v>11</v>
      </c>
      <c r="I56" s="22">
        <v>13</v>
      </c>
      <c r="J56" s="23">
        <v>26</v>
      </c>
      <c r="K56" s="24">
        <v>55</v>
      </c>
      <c r="L56" s="22">
        <v>2</v>
      </c>
      <c r="M56" s="22">
        <v>0</v>
      </c>
      <c r="N56" s="22">
        <v>0</v>
      </c>
      <c r="O56" s="23"/>
      <c r="P56" s="24"/>
    </row>
    <row r="57" spans="1:16" x14ac:dyDescent="0.2">
      <c r="A57" s="13" t="s">
        <v>50</v>
      </c>
      <c r="B57" s="13">
        <v>-64</v>
      </c>
      <c r="C57" s="13">
        <v>-42</v>
      </c>
      <c r="D57" s="13">
        <v>-48</v>
      </c>
      <c r="E57" s="14">
        <v>-25</v>
      </c>
      <c r="F57" s="15">
        <v>-179</v>
      </c>
      <c r="G57" s="13">
        <v>-41</v>
      </c>
      <c r="H57" s="13">
        <v>-32</v>
      </c>
      <c r="I57" s="13">
        <v>-40</v>
      </c>
      <c r="J57" s="14">
        <v>-36</v>
      </c>
      <c r="K57" s="15">
        <v>-149</v>
      </c>
      <c r="L57" s="13">
        <v>-36</v>
      </c>
      <c r="M57" s="13">
        <v>-57</v>
      </c>
      <c r="N57" s="13">
        <v>-50.6472664746424</v>
      </c>
      <c r="O57" s="14"/>
      <c r="P57" s="15"/>
    </row>
    <row r="58" spans="1:16" x14ac:dyDescent="0.2">
      <c r="A58" s="27" t="s">
        <v>138</v>
      </c>
    </row>
  </sheetData>
  <hyperlinks>
    <hyperlink ref="A1" location="Index!A1" display="Back to index"/>
  </hyperlink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zoomScaleNormal="100" zoomScaleSheetLayoutView="100" workbookViewId="0">
      <pane xSplit="1" ySplit="1" topLeftCell="B2" activePane="bottomRight" state="frozenSplit"/>
      <selection activeCell="D32" sqref="D32"/>
      <selection pane="topRight" activeCell="D32" sqref="D32"/>
      <selection pane="bottomLeft" activeCell="D32" sqref="D32"/>
      <selection pane="bottomRight" activeCell="A21" sqref="A21"/>
    </sheetView>
  </sheetViews>
  <sheetFormatPr defaultColWidth="9.140625" defaultRowHeight="12.75" x14ac:dyDescent="0.2"/>
  <cols>
    <col min="1" max="1" width="67.28515625" style="7" customWidth="1"/>
    <col min="2" max="2" width="9.140625" style="34" customWidth="1"/>
    <col min="3" max="3" width="9.7109375" style="34" customWidth="1"/>
    <col min="4" max="4" width="8.85546875" style="34" customWidth="1"/>
    <col min="5" max="5" width="9.140625" style="34" customWidth="1"/>
    <col min="6" max="6" width="9.5703125" style="35" customWidth="1"/>
    <col min="7" max="7" width="9.140625" style="34" bestFit="1" customWidth="1"/>
    <col min="8" max="8" width="9.7109375" style="34" bestFit="1" customWidth="1"/>
    <col min="9" max="9" width="8.85546875" style="34" bestFit="1" customWidth="1"/>
    <col min="10" max="10" width="9.140625" style="34" bestFit="1" customWidth="1"/>
    <col min="11" max="11" width="9.5703125" style="35" bestFit="1" customWidth="1"/>
    <col min="12" max="12" width="9.140625" style="34" bestFit="1" customWidth="1"/>
    <col min="13" max="13" width="9.7109375" style="34" bestFit="1" customWidth="1"/>
    <col min="14" max="14" width="8.85546875" style="34" bestFit="1" customWidth="1"/>
    <col min="15" max="15" width="9.140625" style="34" bestFit="1" customWidth="1"/>
    <col min="16" max="16" width="9.5703125" style="35" bestFit="1" customWidth="1"/>
    <col min="17" max="16384" width="9.140625" style="6"/>
  </cols>
  <sheetData>
    <row r="1" spans="1:16" x14ac:dyDescent="0.2">
      <c r="A1" s="1" t="s">
        <v>65</v>
      </c>
      <c r="B1" s="28" t="s">
        <v>55</v>
      </c>
      <c r="C1" s="28" t="s">
        <v>56</v>
      </c>
      <c r="D1" s="28" t="s">
        <v>57</v>
      </c>
      <c r="E1" s="28" t="s">
        <v>58</v>
      </c>
      <c r="F1" s="29" t="s">
        <v>59</v>
      </c>
      <c r="G1" s="28" t="s">
        <v>96</v>
      </c>
      <c r="H1" s="28" t="s">
        <v>97</v>
      </c>
      <c r="I1" s="28" t="s">
        <v>98</v>
      </c>
      <c r="J1" s="28" t="s">
        <v>99</v>
      </c>
      <c r="K1" s="29" t="s">
        <v>100</v>
      </c>
      <c r="L1" s="28" t="s">
        <v>129</v>
      </c>
      <c r="M1" s="28" t="s">
        <v>130</v>
      </c>
      <c r="N1" s="28" t="s">
        <v>131</v>
      </c>
      <c r="O1" s="28" t="s">
        <v>132</v>
      </c>
      <c r="P1" s="29" t="s">
        <v>133</v>
      </c>
    </row>
    <row r="2" spans="1:16" s="5" customFormat="1" x14ac:dyDescent="0.2">
      <c r="A2" s="30" t="s">
        <v>38</v>
      </c>
      <c r="B2" s="31"/>
      <c r="C2" s="31"/>
      <c r="D2" s="31"/>
      <c r="E2" s="31"/>
      <c r="F2" s="32"/>
      <c r="G2" s="31"/>
      <c r="H2" s="31"/>
      <c r="I2" s="31"/>
      <c r="J2" s="31"/>
      <c r="K2" s="32"/>
      <c r="L2" s="31"/>
      <c r="M2" s="31"/>
      <c r="N2" s="31"/>
      <c r="O2" s="31"/>
      <c r="P2" s="32"/>
    </row>
    <row r="3" spans="1:16" x14ac:dyDescent="0.2">
      <c r="A3" s="33" t="s">
        <v>92</v>
      </c>
    </row>
    <row r="4" spans="1:16" x14ac:dyDescent="0.2">
      <c r="A4" s="36" t="s">
        <v>163</v>
      </c>
      <c r="B4" s="37">
        <v>555.06767729705098</v>
      </c>
      <c r="C4" s="37">
        <v>547.60285090027207</v>
      </c>
      <c r="D4" s="37">
        <v>537.52177150621026</v>
      </c>
      <c r="E4" s="37">
        <v>552.06542898392638</v>
      </c>
      <c r="F4" s="38">
        <v>2192.2577286874598</v>
      </c>
      <c r="G4" s="37">
        <v>516.56430938630558</v>
      </c>
      <c r="H4" s="37">
        <v>495.93254138075423</v>
      </c>
      <c r="I4" s="37">
        <v>486.97850401280925</v>
      </c>
      <c r="J4" s="37">
        <v>499.8781662380087</v>
      </c>
      <c r="K4" s="38">
        <v>1999.3535210178779</v>
      </c>
      <c r="L4" s="37">
        <v>478.23804413572623</v>
      </c>
      <c r="M4" s="37">
        <v>479</v>
      </c>
      <c r="N4" s="37">
        <v>549</v>
      </c>
      <c r="O4" s="37"/>
      <c r="P4" s="38"/>
    </row>
    <row r="5" spans="1:16" x14ac:dyDescent="0.2">
      <c r="A5" s="39" t="s">
        <v>164</v>
      </c>
      <c r="B5" s="40">
        <v>-128</v>
      </c>
      <c r="C5" s="40">
        <v>-39</v>
      </c>
      <c r="D5" s="40">
        <v>-4</v>
      </c>
      <c r="E5" s="40">
        <v>178</v>
      </c>
      <c r="F5" s="41">
        <v>7</v>
      </c>
      <c r="G5" s="40">
        <v>-146</v>
      </c>
      <c r="H5" s="40">
        <v>-62</v>
      </c>
      <c r="I5" s="40">
        <v>-18</v>
      </c>
      <c r="J5" s="40">
        <v>143</v>
      </c>
      <c r="K5" s="41">
        <v>-83</v>
      </c>
      <c r="L5" s="40">
        <v>-42</v>
      </c>
      <c r="M5" s="40">
        <v>63</v>
      </c>
      <c r="N5" s="40">
        <v>87</v>
      </c>
      <c r="O5" s="40"/>
      <c r="P5" s="41"/>
    </row>
    <row r="6" spans="1:16" x14ac:dyDescent="0.2">
      <c r="A6" s="39" t="s">
        <v>60</v>
      </c>
      <c r="B6" s="40">
        <v>-140</v>
      </c>
      <c r="C6" s="40">
        <v>-201</v>
      </c>
      <c r="D6" s="40">
        <v>-232</v>
      </c>
      <c r="E6" s="40">
        <v>-392</v>
      </c>
      <c r="F6" s="41">
        <v>-965</v>
      </c>
      <c r="G6" s="40">
        <v>-350</v>
      </c>
      <c r="H6" s="40">
        <v>-219</v>
      </c>
      <c r="I6" s="40">
        <v>-229</v>
      </c>
      <c r="J6" s="40">
        <v>-378</v>
      </c>
      <c r="K6" s="41">
        <v>-1176</v>
      </c>
      <c r="L6" s="40">
        <v>-273</v>
      </c>
      <c r="M6" s="40">
        <v>-321</v>
      </c>
      <c r="N6" s="40">
        <v>-331</v>
      </c>
      <c r="O6" s="40"/>
      <c r="P6" s="41"/>
    </row>
    <row r="7" spans="1:16" s="5" customFormat="1" x14ac:dyDescent="0.2">
      <c r="A7" s="36" t="s">
        <v>167</v>
      </c>
      <c r="B7" s="37">
        <v>287.06767729705098</v>
      </c>
      <c r="C7" s="37">
        <v>307.60285090027207</v>
      </c>
      <c r="D7" s="37">
        <v>301.52177150621026</v>
      </c>
      <c r="E7" s="37">
        <v>338.06542898392638</v>
      </c>
      <c r="F7" s="381">
        <v>1234.2577286874598</v>
      </c>
      <c r="G7" s="37">
        <v>20.564309386305581</v>
      </c>
      <c r="H7" s="37">
        <v>214.93254138075423</v>
      </c>
      <c r="I7" s="37">
        <v>239.97850401280925</v>
      </c>
      <c r="J7" s="37">
        <v>264.8781662380087</v>
      </c>
      <c r="K7" s="381">
        <v>740.35352101787794</v>
      </c>
      <c r="L7" s="37">
        <v>163.23804413572623</v>
      </c>
      <c r="M7" s="37">
        <v>221</v>
      </c>
      <c r="N7" s="37">
        <v>305</v>
      </c>
      <c r="O7" s="37"/>
      <c r="P7" s="38"/>
    </row>
    <row r="8" spans="1:16" x14ac:dyDescent="0.2">
      <c r="A8" s="39" t="s">
        <v>61</v>
      </c>
      <c r="B8" s="40">
        <v>-42</v>
      </c>
      <c r="C8" s="40">
        <v>-144</v>
      </c>
      <c r="D8" s="40">
        <v>-69</v>
      </c>
      <c r="E8" s="40">
        <v>-51</v>
      </c>
      <c r="F8" s="41">
        <v>-306</v>
      </c>
      <c r="G8" s="40">
        <v>-58</v>
      </c>
      <c r="H8" s="40">
        <v>-166</v>
      </c>
      <c r="I8" s="40">
        <v>-74</v>
      </c>
      <c r="J8" s="40">
        <v>-87</v>
      </c>
      <c r="K8" s="41">
        <v>-385</v>
      </c>
      <c r="L8" s="40">
        <v>-54</v>
      </c>
      <c r="M8" s="40">
        <v>-115</v>
      </c>
      <c r="N8" s="40">
        <v>-79</v>
      </c>
      <c r="O8" s="40"/>
      <c r="P8" s="41"/>
    </row>
    <row r="9" spans="1:16" s="5" customFormat="1" x14ac:dyDescent="0.2">
      <c r="A9" s="386" t="s">
        <v>168</v>
      </c>
      <c r="B9" s="387">
        <v>245.06767729705098</v>
      </c>
      <c r="C9" s="387">
        <v>163.60285090027207</v>
      </c>
      <c r="D9" s="387">
        <v>232.52177150621026</v>
      </c>
      <c r="E9" s="387">
        <v>287.06542898392638</v>
      </c>
      <c r="F9" s="381">
        <v>928.2577286874598</v>
      </c>
      <c r="G9" s="387">
        <v>-37.435690613694419</v>
      </c>
      <c r="H9" s="387">
        <v>48.93254138075423</v>
      </c>
      <c r="I9" s="387">
        <v>165.97850401280925</v>
      </c>
      <c r="J9" s="387">
        <v>177.8781662380087</v>
      </c>
      <c r="K9" s="381">
        <v>355.35352101787794</v>
      </c>
      <c r="L9" s="387">
        <v>109.23804413572623</v>
      </c>
      <c r="M9" s="387">
        <v>106</v>
      </c>
      <c r="N9" s="387">
        <v>226</v>
      </c>
      <c r="O9" s="387"/>
      <c r="P9" s="381"/>
    </row>
    <row r="10" spans="1:16" x14ac:dyDescent="0.2">
      <c r="A10" s="39" t="s">
        <v>63</v>
      </c>
      <c r="B10" s="40">
        <v>-46</v>
      </c>
      <c r="C10" s="40">
        <v>-34</v>
      </c>
      <c r="D10" s="40">
        <v>-48</v>
      </c>
      <c r="E10" s="40">
        <v>-41</v>
      </c>
      <c r="F10" s="41">
        <v>-169</v>
      </c>
      <c r="G10" s="40">
        <v>-55</v>
      </c>
      <c r="H10" s="40">
        <v>-42</v>
      </c>
      <c r="I10" s="40">
        <v>-43</v>
      </c>
      <c r="J10" s="40">
        <v>-85</v>
      </c>
      <c r="K10" s="41">
        <v>-225</v>
      </c>
      <c r="L10" s="40">
        <v>-58</v>
      </c>
      <c r="M10" s="40">
        <v>-90</v>
      </c>
      <c r="N10" s="40">
        <v>-75</v>
      </c>
      <c r="O10" s="40"/>
      <c r="P10" s="41"/>
    </row>
    <row r="11" spans="1:16" s="5" customFormat="1" x14ac:dyDescent="0.2">
      <c r="A11" s="406" t="s">
        <v>174</v>
      </c>
      <c r="B11" s="387">
        <v>199.06767729705098</v>
      </c>
      <c r="C11" s="387">
        <v>129.60285090027207</v>
      </c>
      <c r="D11" s="387">
        <v>184.52177150621026</v>
      </c>
      <c r="E11" s="387">
        <v>246.06542898392638</v>
      </c>
      <c r="F11" s="381">
        <v>759.2577286874598</v>
      </c>
      <c r="G11" s="387">
        <v>-92.435690613694419</v>
      </c>
      <c r="H11" s="387">
        <v>6.9325413807542304</v>
      </c>
      <c r="I11" s="387">
        <v>122.97850401280925</v>
      </c>
      <c r="J11" s="387">
        <v>92.878166238008703</v>
      </c>
      <c r="K11" s="381">
        <v>130.35352101787794</v>
      </c>
      <c r="L11" s="387">
        <v>51.238044135726227</v>
      </c>
      <c r="M11" s="387">
        <v>16</v>
      </c>
      <c r="N11" s="387">
        <v>151</v>
      </c>
      <c r="O11" s="387"/>
      <c r="P11" s="381"/>
    </row>
    <row r="12" spans="1:16" x14ac:dyDescent="0.2">
      <c r="A12" s="383" t="s">
        <v>166</v>
      </c>
      <c r="B12" s="384">
        <v>-86.734179914183642</v>
      </c>
      <c r="C12" s="384">
        <v>-87.499998800000057</v>
      </c>
      <c r="D12" s="384">
        <v>-49.499999999999993</v>
      </c>
      <c r="E12" s="384">
        <v>-29.449989340000634</v>
      </c>
      <c r="F12" s="385">
        <v>-253.18416805418434</v>
      </c>
      <c r="G12" s="384">
        <v>-7.9986462232500557</v>
      </c>
      <c r="H12" s="384">
        <v>-34.423323828737111</v>
      </c>
      <c r="I12" s="384">
        <v>-47.198191173285828</v>
      </c>
      <c r="J12" s="384">
        <v>-27.8</v>
      </c>
      <c r="K12" s="385">
        <v>-117.45099999999999</v>
      </c>
      <c r="L12" s="384">
        <v>-188</v>
      </c>
      <c r="M12" s="384">
        <v>-56</v>
      </c>
      <c r="N12" s="384">
        <v>-20</v>
      </c>
      <c r="O12" s="384"/>
      <c r="P12" s="385"/>
    </row>
    <row r="13" spans="1:16" x14ac:dyDescent="0.2">
      <c r="A13" s="382" t="s">
        <v>165</v>
      </c>
      <c r="B13" s="37">
        <v>112.33349738286734</v>
      </c>
      <c r="C13" s="37">
        <v>42.102852100272017</v>
      </c>
      <c r="D13" s="37">
        <v>135.02177150621026</v>
      </c>
      <c r="E13" s="37">
        <v>216.61543964392575</v>
      </c>
      <c r="F13" s="38">
        <v>506.07356063327546</v>
      </c>
      <c r="G13" s="37">
        <v>-100.43433683694448</v>
      </c>
      <c r="H13" s="37">
        <v>-27.49078244798288</v>
      </c>
      <c r="I13" s="37">
        <v>75.780312839523418</v>
      </c>
      <c r="J13" s="37">
        <v>65.078166238008706</v>
      </c>
      <c r="K13" s="38">
        <v>12.902521017877945</v>
      </c>
      <c r="L13" s="37">
        <v>-136.76195586427377</v>
      </c>
      <c r="M13" s="37">
        <v>-40</v>
      </c>
      <c r="N13" s="37">
        <v>131</v>
      </c>
      <c r="O13" s="37"/>
      <c r="P13" s="38"/>
    </row>
    <row r="14" spans="1:16" x14ac:dyDescent="0.2">
      <c r="A14" s="27" t="s">
        <v>138</v>
      </c>
      <c r="B14" s="42"/>
      <c r="C14" s="42"/>
      <c r="D14" s="42"/>
      <c r="E14" s="42"/>
      <c r="F14" s="43"/>
      <c r="G14" s="42"/>
      <c r="H14" s="42"/>
      <c r="I14" s="42"/>
      <c r="J14" s="42"/>
      <c r="K14" s="43"/>
      <c r="L14" s="42"/>
      <c r="M14" s="42"/>
      <c r="N14" s="42"/>
      <c r="O14" s="42"/>
      <c r="P14" s="43"/>
    </row>
    <row r="16" spans="1:16" ht="25.5" x14ac:dyDescent="0.35">
      <c r="A16" s="281"/>
      <c r="B16" s="42"/>
      <c r="C16" s="42"/>
      <c r="D16" s="42"/>
      <c r="E16" s="42"/>
      <c r="F16" s="43"/>
      <c r="G16" s="42"/>
      <c r="H16" s="42"/>
      <c r="I16" s="42"/>
      <c r="J16" s="42"/>
      <c r="K16" s="43"/>
      <c r="L16" s="42"/>
      <c r="M16" s="42"/>
      <c r="N16" s="42"/>
      <c r="O16" s="42"/>
      <c r="P16" s="43"/>
    </row>
  </sheetData>
  <hyperlinks>
    <hyperlink ref="A1" location="Index!Print_Area" display="Back to index"/>
  </hyperlink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zoomScaleNormal="100" zoomScaleSheetLayoutView="85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/>
    </sheetView>
  </sheetViews>
  <sheetFormatPr defaultColWidth="9.140625" defaultRowHeight="12.75" x14ac:dyDescent="0.2"/>
  <cols>
    <col min="1" max="1" width="36.140625" style="110" bestFit="1" customWidth="1"/>
    <col min="2" max="5" width="8.85546875" style="89" bestFit="1" customWidth="1"/>
    <col min="6" max="6" width="8.28515625" style="88" bestFit="1" customWidth="1"/>
    <col min="7" max="10" width="8.85546875" style="89" bestFit="1" customWidth="1"/>
    <col min="11" max="11" width="8.28515625" style="88" bestFit="1" customWidth="1"/>
    <col min="12" max="15" width="8.85546875" style="89" bestFit="1" customWidth="1"/>
    <col min="16" max="16" width="8.28515625" style="88" bestFit="1" customWidth="1"/>
    <col min="17" max="16384" width="9.140625" style="89"/>
  </cols>
  <sheetData>
    <row r="1" spans="1:16" x14ac:dyDescent="0.2">
      <c r="A1" s="86" t="s">
        <v>65</v>
      </c>
      <c r="B1" s="87"/>
      <c r="C1" s="87"/>
      <c r="D1" s="87"/>
      <c r="E1" s="87"/>
      <c r="G1" s="87"/>
      <c r="H1" s="87"/>
      <c r="I1" s="87"/>
      <c r="J1" s="87"/>
      <c r="L1" s="87"/>
      <c r="M1" s="87"/>
      <c r="N1" s="87"/>
      <c r="O1" s="87"/>
    </row>
    <row r="2" spans="1:16" s="93" customFormat="1" x14ac:dyDescent="0.2">
      <c r="A2" s="90" t="s">
        <v>29</v>
      </c>
      <c r="B2" s="91" t="s">
        <v>55</v>
      </c>
      <c r="C2" s="91" t="s">
        <v>56</v>
      </c>
      <c r="D2" s="91" t="s">
        <v>57</v>
      </c>
      <c r="E2" s="91" t="s">
        <v>58</v>
      </c>
      <c r="F2" s="92" t="s">
        <v>59</v>
      </c>
      <c r="G2" s="28" t="s">
        <v>96</v>
      </c>
      <c r="H2" s="28" t="s">
        <v>97</v>
      </c>
      <c r="I2" s="28" t="s">
        <v>98</v>
      </c>
      <c r="J2" s="91" t="s">
        <v>99</v>
      </c>
      <c r="K2" s="92" t="s">
        <v>100</v>
      </c>
      <c r="L2" s="28" t="s">
        <v>129</v>
      </c>
      <c r="M2" s="28" t="s">
        <v>130</v>
      </c>
      <c r="N2" s="28" t="s">
        <v>131</v>
      </c>
      <c r="O2" s="91" t="s">
        <v>132</v>
      </c>
      <c r="P2" s="92" t="s">
        <v>133</v>
      </c>
    </row>
    <row r="3" spans="1:16" s="95" customFormat="1" x14ac:dyDescent="0.2">
      <c r="A3" s="94" t="s">
        <v>3</v>
      </c>
      <c r="F3" s="96"/>
      <c r="K3" s="96"/>
      <c r="P3" s="96"/>
    </row>
    <row r="4" spans="1:16" s="100" customFormat="1" x14ac:dyDescent="0.2">
      <c r="A4" s="97" t="s">
        <v>0</v>
      </c>
      <c r="B4" s="98">
        <v>312</v>
      </c>
      <c r="C4" s="47">
        <v>309</v>
      </c>
      <c r="D4" s="47">
        <v>308</v>
      </c>
      <c r="E4" s="47">
        <v>316</v>
      </c>
      <c r="F4" s="45">
        <v>1245</v>
      </c>
      <c r="G4" s="99">
        <v>295</v>
      </c>
      <c r="H4" s="100">
        <v>284</v>
      </c>
      <c r="I4" s="100">
        <v>286</v>
      </c>
      <c r="J4" s="47">
        <v>273</v>
      </c>
      <c r="K4" s="45">
        <v>1138</v>
      </c>
      <c r="L4" s="99">
        <v>283</v>
      </c>
      <c r="M4" s="16">
        <v>290.8</v>
      </c>
      <c r="N4" s="100">
        <v>281.7</v>
      </c>
      <c r="O4" s="47"/>
      <c r="P4" s="45"/>
    </row>
    <row r="5" spans="1:16" s="100" customFormat="1" x14ac:dyDescent="0.2">
      <c r="A5" s="97" t="s">
        <v>1</v>
      </c>
      <c r="B5" s="44">
        <v>186</v>
      </c>
      <c r="C5" s="47">
        <v>185</v>
      </c>
      <c r="D5" s="47">
        <v>181</v>
      </c>
      <c r="E5" s="47">
        <v>204</v>
      </c>
      <c r="F5" s="45">
        <v>756</v>
      </c>
      <c r="G5" s="101">
        <v>196</v>
      </c>
      <c r="H5" s="100">
        <v>189</v>
      </c>
      <c r="I5" s="100">
        <v>198</v>
      </c>
      <c r="J5" s="47">
        <v>222</v>
      </c>
      <c r="K5" s="45">
        <v>805</v>
      </c>
      <c r="L5" s="101">
        <v>198</v>
      </c>
      <c r="M5" s="16">
        <v>197.8</v>
      </c>
      <c r="N5" s="100">
        <v>276.5</v>
      </c>
      <c r="O5" s="47"/>
      <c r="P5" s="45"/>
    </row>
    <row r="6" spans="1:16" s="100" customFormat="1" x14ac:dyDescent="0.2">
      <c r="A6" s="97" t="s">
        <v>2</v>
      </c>
      <c r="B6" s="44">
        <v>83</v>
      </c>
      <c r="C6" s="47">
        <v>86</v>
      </c>
      <c r="D6" s="47">
        <v>87</v>
      </c>
      <c r="E6" s="47">
        <v>79</v>
      </c>
      <c r="F6" s="45">
        <v>335</v>
      </c>
      <c r="G6" s="101">
        <v>71</v>
      </c>
      <c r="H6" s="100">
        <v>67</v>
      </c>
      <c r="I6" s="100">
        <v>55</v>
      </c>
      <c r="J6" s="47">
        <v>58</v>
      </c>
      <c r="K6" s="45">
        <v>251</v>
      </c>
      <c r="L6" s="101">
        <v>56</v>
      </c>
      <c r="M6" s="16">
        <v>62.8</v>
      </c>
      <c r="N6" s="100">
        <v>54.7</v>
      </c>
      <c r="O6" s="47"/>
      <c r="P6" s="45"/>
    </row>
    <row r="7" spans="1:16" s="105" customFormat="1" x14ac:dyDescent="0.2">
      <c r="A7" s="102" t="s">
        <v>120</v>
      </c>
      <c r="B7" s="103">
        <v>581</v>
      </c>
      <c r="C7" s="103">
        <v>580</v>
      </c>
      <c r="D7" s="103">
        <v>576</v>
      </c>
      <c r="E7" s="103">
        <v>599</v>
      </c>
      <c r="F7" s="104">
        <v>2336</v>
      </c>
      <c r="G7" s="103">
        <v>562</v>
      </c>
      <c r="H7" s="103">
        <v>540</v>
      </c>
      <c r="I7" s="103">
        <v>539</v>
      </c>
      <c r="J7" s="103">
        <v>553</v>
      </c>
      <c r="K7" s="104">
        <v>2194</v>
      </c>
      <c r="L7" s="103">
        <v>537</v>
      </c>
      <c r="M7" s="116">
        <v>551.4</v>
      </c>
      <c r="N7" s="103">
        <f>SUM(N4:N6)</f>
        <v>612.90000000000009</v>
      </c>
      <c r="O7" s="103"/>
      <c r="P7" s="104"/>
    </row>
    <row r="8" spans="1:16" s="100" customFormat="1" ht="8.25" customHeight="1" x14ac:dyDescent="0.2">
      <c r="A8" s="97"/>
      <c r="B8" s="44"/>
      <c r="C8" s="47"/>
      <c r="D8" s="47"/>
      <c r="E8" s="47"/>
      <c r="F8" s="45"/>
      <c r="G8" s="101"/>
      <c r="J8" s="47"/>
      <c r="K8" s="45"/>
      <c r="L8" s="101"/>
      <c r="O8" s="47"/>
      <c r="P8" s="45"/>
    </row>
    <row r="10" spans="1:16" s="109" customFormat="1" x14ac:dyDescent="0.2">
      <c r="A10" s="106" t="s">
        <v>54</v>
      </c>
      <c r="B10" s="107">
        <v>6.0000000000000001E-3</v>
      </c>
      <c r="C10" s="107">
        <v>4.7E-2</v>
      </c>
      <c r="D10" s="107">
        <v>1.9E-2</v>
      </c>
      <c r="E10" s="107">
        <v>-4.0000000000000001E-3</v>
      </c>
      <c r="F10" s="108">
        <v>1.6E-2</v>
      </c>
      <c r="G10" s="107">
        <v>-7.0000000000000007E-2</v>
      </c>
      <c r="H10" s="107">
        <v>-9.9000000000000005E-2</v>
      </c>
      <c r="I10" s="107">
        <v>-9.1999999999999998E-2</v>
      </c>
      <c r="J10" s="107">
        <v>-6.6000000000000003E-2</v>
      </c>
      <c r="K10" s="108">
        <v>-6.2E-2</v>
      </c>
      <c r="L10" s="107">
        <v>-1.0999999999999999E-2</v>
      </c>
      <c r="M10" s="107">
        <v>0.04</v>
      </c>
      <c r="N10" s="107">
        <v>0.04</v>
      </c>
      <c r="O10" s="107"/>
      <c r="P10" s="108"/>
    </row>
    <row r="12" spans="1:16" x14ac:dyDescent="0.2">
      <c r="A12" s="27" t="s">
        <v>138</v>
      </c>
      <c r="B12" s="6"/>
      <c r="G12" s="6"/>
      <c r="L12" s="6"/>
    </row>
    <row r="13" spans="1:16" x14ac:dyDescent="0.2">
      <c r="B13" s="100"/>
      <c r="C13" s="100"/>
      <c r="D13" s="100"/>
      <c r="E13" s="100"/>
      <c r="F13" s="111"/>
      <c r="G13" s="100"/>
      <c r="H13" s="100"/>
      <c r="I13" s="100"/>
      <c r="J13" s="100"/>
      <c r="K13" s="111"/>
      <c r="L13" s="100"/>
      <c r="M13" s="100"/>
      <c r="N13" s="100"/>
      <c r="O13" s="100"/>
      <c r="P13" s="111"/>
    </row>
    <row r="15" spans="1:16" x14ac:dyDescent="0.2">
      <c r="B15" s="100"/>
      <c r="C15" s="100"/>
      <c r="D15" s="100"/>
      <c r="E15" s="100"/>
      <c r="F15" s="111"/>
      <c r="G15" s="100"/>
      <c r="H15" s="100"/>
      <c r="I15" s="100"/>
      <c r="J15" s="100"/>
      <c r="K15" s="111"/>
      <c r="L15" s="100"/>
      <c r="M15" s="100"/>
      <c r="N15" s="100"/>
      <c r="O15" s="100"/>
      <c r="P15" s="111"/>
    </row>
  </sheetData>
  <hyperlinks>
    <hyperlink ref="A1" location="Index!A1" display="Back to index"/>
  </hyperlink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85" zoomScaleNormal="85" zoomScaleSheetLayoutView="80" workbookViewId="0">
      <pane xSplit="1" ySplit="3" topLeftCell="E4" activePane="bottomRight" state="frozenSplit"/>
      <selection activeCell="A50" sqref="A50"/>
      <selection pane="topRight" activeCell="A50" sqref="A50"/>
      <selection pane="bottomLeft" activeCell="A50" sqref="A50"/>
      <selection pane="bottomRight"/>
    </sheetView>
  </sheetViews>
  <sheetFormatPr defaultColWidth="9.140625" defaultRowHeight="12.75" x14ac:dyDescent="0.2"/>
  <cols>
    <col min="1" max="1" width="27.42578125" style="7" bestFit="1" customWidth="1"/>
    <col min="2" max="5" width="8.85546875" style="6" bestFit="1" customWidth="1"/>
    <col min="6" max="6" width="8.28515625" style="8" bestFit="1" customWidth="1"/>
    <col min="7" max="10" width="8.85546875" style="6" bestFit="1" customWidth="1"/>
    <col min="11" max="11" width="8.28515625" style="8" bestFit="1" customWidth="1"/>
    <col min="12" max="15" width="8.85546875" style="6" bestFit="1" customWidth="1"/>
    <col min="16" max="16" width="8.28515625" style="8" bestFit="1" customWidth="1"/>
    <col min="17" max="16384" width="9.140625" style="6"/>
  </cols>
  <sheetData>
    <row r="1" spans="1:16" x14ac:dyDescent="0.2">
      <c r="A1" s="1" t="s">
        <v>65</v>
      </c>
      <c r="B1" s="85"/>
      <c r="C1" s="85"/>
      <c r="D1" s="85"/>
      <c r="E1" s="85"/>
      <c r="G1" s="85"/>
      <c r="H1" s="85"/>
      <c r="I1" s="85"/>
      <c r="J1" s="85"/>
      <c r="L1" s="85"/>
      <c r="M1" s="85"/>
      <c r="N1" s="85"/>
      <c r="O1" s="85"/>
    </row>
    <row r="2" spans="1:16" s="112" customFormat="1" x14ac:dyDescent="0.2">
      <c r="A2" s="3" t="s">
        <v>30</v>
      </c>
      <c r="B2" s="28" t="s">
        <v>55</v>
      </c>
      <c r="C2" s="28" t="s">
        <v>56</v>
      </c>
      <c r="D2" s="28" t="s">
        <v>57</v>
      </c>
      <c r="E2" s="28" t="s">
        <v>58</v>
      </c>
      <c r="F2" s="29" t="s">
        <v>59</v>
      </c>
      <c r="G2" s="28" t="s">
        <v>96</v>
      </c>
      <c r="H2" s="28" t="s">
        <v>97</v>
      </c>
      <c r="I2" s="28" t="s">
        <v>98</v>
      </c>
      <c r="J2" s="28" t="s">
        <v>99</v>
      </c>
      <c r="K2" s="29" t="s">
        <v>100</v>
      </c>
      <c r="L2" s="28" t="s">
        <v>129</v>
      </c>
      <c r="M2" s="28" t="s">
        <v>130</v>
      </c>
      <c r="N2" s="28" t="s">
        <v>131</v>
      </c>
      <c r="O2" s="28" t="s">
        <v>132</v>
      </c>
      <c r="P2" s="29" t="s">
        <v>133</v>
      </c>
    </row>
    <row r="3" spans="1:16" s="113" customFormat="1" x14ac:dyDescent="0.2">
      <c r="A3" s="9" t="s">
        <v>3</v>
      </c>
      <c r="F3" s="114"/>
      <c r="K3" s="114"/>
      <c r="P3" s="114"/>
    </row>
    <row r="4" spans="1:16" s="16" customFormat="1" x14ac:dyDescent="0.2">
      <c r="A4" s="17" t="s">
        <v>0</v>
      </c>
      <c r="B4" s="16">
        <v>70</v>
      </c>
      <c r="C4" s="16">
        <v>92</v>
      </c>
      <c r="D4" s="16">
        <v>55</v>
      </c>
      <c r="E4" s="16">
        <v>167</v>
      </c>
      <c r="F4" s="18">
        <v>383.9</v>
      </c>
      <c r="G4" s="16">
        <v>64</v>
      </c>
      <c r="H4" s="16">
        <v>85</v>
      </c>
      <c r="I4" s="16">
        <v>104</v>
      </c>
      <c r="J4" s="16">
        <v>119</v>
      </c>
      <c r="K4" s="18">
        <v>372</v>
      </c>
      <c r="L4" s="16">
        <v>54</v>
      </c>
      <c r="M4" s="16">
        <v>124</v>
      </c>
      <c r="N4" s="16">
        <v>106.9</v>
      </c>
      <c r="P4" s="18"/>
    </row>
    <row r="5" spans="1:16" s="16" customFormat="1" x14ac:dyDescent="0.2">
      <c r="A5" s="17" t="s">
        <v>1</v>
      </c>
      <c r="B5" s="16">
        <v>69</v>
      </c>
      <c r="C5" s="16">
        <v>92</v>
      </c>
      <c r="D5" s="16">
        <v>76.099999999999994</v>
      </c>
      <c r="E5" s="16">
        <v>135.4</v>
      </c>
      <c r="F5" s="18">
        <v>372.5</v>
      </c>
      <c r="G5" s="16">
        <v>115</v>
      </c>
      <c r="H5" s="16">
        <v>46</v>
      </c>
      <c r="I5" s="16">
        <v>130</v>
      </c>
      <c r="J5" s="16">
        <v>296</v>
      </c>
      <c r="K5" s="18">
        <v>587</v>
      </c>
      <c r="L5" s="16">
        <v>71</v>
      </c>
      <c r="M5" s="16">
        <v>105</v>
      </c>
      <c r="N5" s="16">
        <v>132.30000000000001</v>
      </c>
      <c r="P5" s="18"/>
    </row>
    <row r="6" spans="1:16" s="16" customFormat="1" x14ac:dyDescent="0.2">
      <c r="A6" s="17" t="s">
        <v>2</v>
      </c>
      <c r="B6" s="16">
        <v>35</v>
      </c>
      <c r="C6" s="16">
        <v>80</v>
      </c>
      <c r="D6" s="16">
        <v>76</v>
      </c>
      <c r="E6" s="16">
        <v>223</v>
      </c>
      <c r="F6" s="18">
        <v>414</v>
      </c>
      <c r="G6" s="16">
        <v>29</v>
      </c>
      <c r="H6" s="16">
        <v>42</v>
      </c>
      <c r="I6" s="16">
        <v>101</v>
      </c>
      <c r="J6" s="16">
        <v>153</v>
      </c>
      <c r="K6" s="18">
        <v>325</v>
      </c>
      <c r="L6" s="16">
        <v>38</v>
      </c>
      <c r="M6" s="16">
        <v>127</v>
      </c>
      <c r="N6" s="16">
        <v>79.599999999999994</v>
      </c>
      <c r="P6" s="18"/>
    </row>
    <row r="7" spans="1:16" s="16" customFormat="1" x14ac:dyDescent="0.2">
      <c r="A7" s="17" t="s">
        <v>33</v>
      </c>
      <c r="B7" s="16">
        <v>10</v>
      </c>
      <c r="C7" s="16">
        <v>16</v>
      </c>
      <c r="D7" s="16">
        <v>-15</v>
      </c>
      <c r="E7" s="16">
        <v>11</v>
      </c>
      <c r="F7" s="18">
        <v>22</v>
      </c>
      <c r="G7" s="16">
        <v>1</v>
      </c>
      <c r="H7" s="16">
        <v>3</v>
      </c>
      <c r="I7" s="16">
        <v>6</v>
      </c>
      <c r="J7" s="16">
        <v>12</v>
      </c>
      <c r="K7" s="18">
        <v>22</v>
      </c>
      <c r="L7" s="16">
        <v>0</v>
      </c>
      <c r="M7" s="16">
        <v>11</v>
      </c>
      <c r="N7" s="16">
        <v>-7.9</v>
      </c>
      <c r="P7" s="18"/>
    </row>
    <row r="8" spans="1:16" s="13" customFormat="1" x14ac:dyDescent="0.2">
      <c r="A8" s="115" t="s">
        <v>31</v>
      </c>
      <c r="B8" s="116">
        <v>184</v>
      </c>
      <c r="C8" s="116">
        <v>280</v>
      </c>
      <c r="D8" s="116">
        <v>192</v>
      </c>
      <c r="E8" s="116">
        <v>536.4</v>
      </c>
      <c r="F8" s="117">
        <v>1192.4000000000001</v>
      </c>
      <c r="G8" s="116">
        <v>209</v>
      </c>
      <c r="H8" s="116">
        <v>176</v>
      </c>
      <c r="I8" s="116">
        <v>341</v>
      </c>
      <c r="J8" s="116">
        <v>580</v>
      </c>
      <c r="K8" s="117">
        <v>1306</v>
      </c>
      <c r="L8" s="116">
        <v>163</v>
      </c>
      <c r="M8" s="116">
        <v>367</v>
      </c>
      <c r="N8" s="116">
        <v>311</v>
      </c>
      <c r="O8" s="116"/>
      <c r="P8" s="117"/>
    </row>
    <row r="9" spans="1:16" x14ac:dyDescent="0.2">
      <c r="A9" s="17"/>
    </row>
    <row r="10" spans="1:16" x14ac:dyDescent="0.2">
      <c r="A10" s="27" t="s">
        <v>138</v>
      </c>
      <c r="C10" s="118"/>
      <c r="H10" s="118"/>
      <c r="M10" s="118"/>
    </row>
    <row r="11" spans="1:16" x14ac:dyDescent="0.2">
      <c r="K11" s="18"/>
      <c r="P11" s="18"/>
    </row>
    <row r="14" spans="1:16" x14ac:dyDescent="0.2">
      <c r="M14" s="407"/>
    </row>
  </sheetData>
  <hyperlinks>
    <hyperlink ref="A1" location="Index!A1" display="Back to index"/>
  </hyperlink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view="pageBreakPreview" zoomScale="85" zoomScaleNormal="100" zoomScaleSheetLayoutView="85" workbookViewId="0">
      <pane xSplit="1" ySplit="1" topLeftCell="B2" activePane="bottomRight" state="frozenSplit"/>
      <selection activeCell="A37" sqref="A37"/>
      <selection pane="topRight" activeCell="A37" sqref="A37"/>
      <selection pane="bottomLeft" activeCell="A37" sqref="A37"/>
      <selection pane="bottomRight"/>
    </sheetView>
  </sheetViews>
  <sheetFormatPr defaultColWidth="9.140625" defaultRowHeight="12.75" x14ac:dyDescent="0.2"/>
  <cols>
    <col min="1" max="1" width="42.42578125" style="7" bestFit="1" customWidth="1"/>
    <col min="2" max="5" width="8.85546875" style="34" bestFit="1" customWidth="1"/>
    <col min="6" max="6" width="8.28515625" style="35" bestFit="1" customWidth="1"/>
    <col min="7" max="10" width="9.28515625" style="34" bestFit="1" customWidth="1"/>
    <col min="11" max="11" width="8.28515625" style="35" bestFit="1" customWidth="1"/>
    <col min="12" max="13" width="9.28515625" style="34" bestFit="1" customWidth="1"/>
    <col min="14" max="14" width="9.28515625" style="431" bestFit="1" customWidth="1"/>
    <col min="15" max="15" width="9.28515625" style="34" customWidth="1"/>
    <col min="16" max="16" width="8.28515625" style="35" customWidth="1"/>
    <col min="17" max="16384" width="9.140625" style="6"/>
  </cols>
  <sheetData>
    <row r="1" spans="1:18" x14ac:dyDescent="0.2">
      <c r="A1" s="1" t="s">
        <v>65</v>
      </c>
      <c r="B1" s="28" t="s">
        <v>55</v>
      </c>
      <c r="C1" s="28" t="s">
        <v>56</v>
      </c>
      <c r="D1" s="28" t="s">
        <v>57</v>
      </c>
      <c r="E1" s="28" t="s">
        <v>58</v>
      </c>
      <c r="F1" s="29" t="s">
        <v>59</v>
      </c>
      <c r="G1" s="28" t="s">
        <v>96</v>
      </c>
      <c r="H1" s="28" t="s">
        <v>97</v>
      </c>
      <c r="I1" s="28" t="s">
        <v>98</v>
      </c>
      <c r="J1" s="28" t="s">
        <v>99</v>
      </c>
      <c r="K1" s="29" t="s">
        <v>100</v>
      </c>
      <c r="L1" s="28" t="s">
        <v>129</v>
      </c>
      <c r="M1" s="28" t="s">
        <v>130</v>
      </c>
      <c r="N1" s="460" t="s">
        <v>131</v>
      </c>
      <c r="O1" s="28" t="s">
        <v>132</v>
      </c>
      <c r="P1" s="29" t="s">
        <v>133</v>
      </c>
    </row>
    <row r="2" spans="1:18" x14ac:dyDescent="0.2">
      <c r="A2" s="33" t="s">
        <v>94</v>
      </c>
      <c r="B2" s="28"/>
      <c r="C2" s="28"/>
      <c r="D2" s="28"/>
      <c r="E2" s="28"/>
      <c r="F2" s="29"/>
      <c r="G2" s="28"/>
      <c r="H2" s="28"/>
      <c r="I2" s="28"/>
      <c r="J2" s="28"/>
      <c r="K2" s="29"/>
      <c r="L2" s="28"/>
      <c r="M2" s="28"/>
      <c r="N2" s="460"/>
      <c r="O2" s="28"/>
      <c r="P2" s="29"/>
    </row>
    <row r="3" spans="1:18" x14ac:dyDescent="0.2">
      <c r="A3" s="30" t="s">
        <v>93</v>
      </c>
      <c r="B3" s="31"/>
      <c r="C3" s="31"/>
      <c r="D3" s="31"/>
      <c r="E3" s="31"/>
      <c r="F3" s="32"/>
      <c r="G3" s="31"/>
      <c r="H3" s="31"/>
      <c r="I3" s="31"/>
      <c r="J3" s="31"/>
      <c r="K3" s="32"/>
      <c r="L3" s="31"/>
      <c r="M3" s="31"/>
      <c r="N3" s="459"/>
      <c r="O3" s="31"/>
      <c r="P3" s="32"/>
    </row>
    <row r="4" spans="1:18" x14ac:dyDescent="0.2">
      <c r="A4" s="3" t="s">
        <v>75</v>
      </c>
    </row>
    <row r="6" spans="1:18" x14ac:dyDescent="0.2">
      <c r="A6" s="3" t="s">
        <v>76</v>
      </c>
      <c r="B6" s="48">
        <v>43295.165499999996</v>
      </c>
      <c r="C6" s="48">
        <v>44042.5795</v>
      </c>
      <c r="D6" s="48">
        <v>45514.063500000004</v>
      </c>
      <c r="E6" s="48">
        <v>46699.429499999998</v>
      </c>
      <c r="F6" s="49">
        <v>46699.429499999998</v>
      </c>
      <c r="G6" s="48">
        <v>46872.047500000001</v>
      </c>
      <c r="H6" s="48">
        <v>46922.703500000003</v>
      </c>
      <c r="I6" s="48">
        <v>48391.788</v>
      </c>
      <c r="J6" s="48">
        <v>50078.58</v>
      </c>
      <c r="K6" s="50">
        <v>50078.58</v>
      </c>
      <c r="L6" s="48">
        <v>51628.934000000001</v>
      </c>
      <c r="M6" s="48">
        <v>52314.759999997848</v>
      </c>
      <c r="N6" s="432">
        <v>53776.894999999997</v>
      </c>
      <c r="O6" s="48"/>
      <c r="P6" s="50"/>
    </row>
    <row r="7" spans="1:18" x14ac:dyDescent="0.2">
      <c r="A7" s="7" t="s">
        <v>77</v>
      </c>
      <c r="B7" s="48">
        <v>41981.354999999996</v>
      </c>
      <c r="C7" s="48">
        <v>42731.180999999997</v>
      </c>
      <c r="D7" s="48">
        <v>44226.035000000003</v>
      </c>
      <c r="E7" s="48">
        <v>45509.222000000002</v>
      </c>
      <c r="F7" s="49">
        <v>45509.222000000002</v>
      </c>
      <c r="G7" s="48">
        <v>45680.28</v>
      </c>
      <c r="H7" s="48">
        <v>45757.123000000007</v>
      </c>
      <c r="I7" s="48">
        <v>47120.911</v>
      </c>
      <c r="J7" s="48">
        <v>48852.488000000005</v>
      </c>
      <c r="K7" s="50">
        <v>48852.488000000005</v>
      </c>
      <c r="L7" s="48">
        <v>50427.315999999999</v>
      </c>
      <c r="M7" s="48">
        <v>51257.765999997857</v>
      </c>
      <c r="N7" s="432">
        <v>52764.237999999998</v>
      </c>
      <c r="O7" s="48"/>
      <c r="P7" s="50"/>
    </row>
    <row r="8" spans="1:18" x14ac:dyDescent="0.2">
      <c r="A8" s="7" t="s">
        <v>78</v>
      </c>
      <c r="B8" s="48">
        <v>4567.0068499999998</v>
      </c>
      <c r="C8" s="48">
        <v>5103.6010000000006</v>
      </c>
      <c r="D8" s="48">
        <v>5632.0550000000003</v>
      </c>
      <c r="E8" s="48">
        <v>6292.61</v>
      </c>
      <c r="F8" s="49">
        <v>6292.61</v>
      </c>
      <c r="G8" s="48">
        <v>7078.51</v>
      </c>
      <c r="H8" s="48">
        <v>7868.857</v>
      </c>
      <c r="I8" s="48">
        <v>8872.0329999999994</v>
      </c>
      <c r="J8" s="48">
        <v>10057.563722222223</v>
      </c>
      <c r="K8" s="50">
        <v>10057.563722222223</v>
      </c>
      <c r="L8" s="48">
        <v>10779.245000000001</v>
      </c>
      <c r="M8" s="48">
        <v>11853.648999999999</v>
      </c>
      <c r="N8" s="432">
        <v>13383.519</v>
      </c>
      <c r="O8" s="48"/>
      <c r="P8" s="50"/>
    </row>
    <row r="9" spans="1:18" x14ac:dyDescent="0.2">
      <c r="A9" s="7" t="s">
        <v>79</v>
      </c>
      <c r="B9" s="48">
        <v>27665.794000000002</v>
      </c>
      <c r="C9" s="48">
        <v>28509.182000000001</v>
      </c>
      <c r="D9" s="48">
        <v>27836.691479999998</v>
      </c>
      <c r="E9" s="48">
        <v>27942.916249999998</v>
      </c>
      <c r="F9" s="49">
        <v>27942.916249999998</v>
      </c>
      <c r="G9" s="48">
        <v>25009.536</v>
      </c>
      <c r="H9" s="48">
        <v>23742.152000000002</v>
      </c>
      <c r="I9" s="48">
        <v>23880.73</v>
      </c>
      <c r="J9" s="48">
        <v>22339.487000000001</v>
      </c>
      <c r="K9" s="50">
        <v>22339.487000000001</v>
      </c>
      <c r="L9" s="48">
        <v>21066.31</v>
      </c>
      <c r="M9" s="48">
        <v>20425.812999999998</v>
      </c>
      <c r="N9" s="432">
        <v>18940.370328297078</v>
      </c>
      <c r="O9" s="48"/>
      <c r="P9" s="50"/>
    </row>
    <row r="10" spans="1:18" x14ac:dyDescent="0.2">
      <c r="A10" s="33"/>
      <c r="B10" s="48"/>
      <c r="C10" s="48"/>
      <c r="D10" s="48"/>
      <c r="E10" s="48"/>
      <c r="F10" s="49"/>
      <c r="G10" s="48"/>
      <c r="H10" s="48"/>
      <c r="I10" s="48"/>
      <c r="J10" s="48"/>
      <c r="K10" s="50"/>
      <c r="L10" s="48"/>
      <c r="M10" s="48"/>
      <c r="N10" s="432"/>
      <c r="O10" s="48"/>
      <c r="P10" s="50"/>
    </row>
    <row r="11" spans="1:18" x14ac:dyDescent="0.2">
      <c r="A11" s="3" t="s">
        <v>95</v>
      </c>
      <c r="B11" s="48"/>
      <c r="C11" s="48"/>
      <c r="D11" s="48"/>
      <c r="E11" s="48"/>
      <c r="F11" s="49"/>
      <c r="G11" s="48"/>
      <c r="H11" s="48"/>
      <c r="I11" s="48"/>
      <c r="J11" s="48"/>
      <c r="K11" s="50"/>
      <c r="L11" s="48"/>
      <c r="M11" s="48"/>
      <c r="N11" s="432"/>
      <c r="O11" s="48"/>
      <c r="P11" s="50"/>
    </row>
    <row r="12" spans="1:18" x14ac:dyDescent="0.2">
      <c r="A12" s="7" t="s">
        <v>109</v>
      </c>
      <c r="B12" s="48">
        <v>1529.2073739999998</v>
      </c>
      <c r="C12" s="48">
        <v>1550.3373739999997</v>
      </c>
      <c r="D12" s="48">
        <v>1557.5113739999999</v>
      </c>
      <c r="E12" s="48">
        <v>2304.7158665209613</v>
      </c>
      <c r="F12" s="49">
        <v>2304.7158665209613</v>
      </c>
      <c r="G12" s="48">
        <v>2365.3061339999999</v>
      </c>
      <c r="H12" s="48">
        <v>2426.8771340000003</v>
      </c>
      <c r="I12" s="48">
        <v>2510.3435010877583</v>
      </c>
      <c r="J12" s="48">
        <v>2971.9224720877587</v>
      </c>
      <c r="K12" s="50">
        <v>2971.9224720877587</v>
      </c>
      <c r="L12" s="48">
        <v>3050.8564720877584</v>
      </c>
      <c r="M12" s="48">
        <v>3090.6348449999996</v>
      </c>
      <c r="N12" s="432">
        <v>6930.5552120877574</v>
      </c>
      <c r="O12" s="48"/>
      <c r="P12" s="50"/>
      <c r="R12" s="405"/>
    </row>
    <row r="13" spans="1:18" x14ac:dyDescent="0.2">
      <c r="A13" s="7" t="s">
        <v>116</v>
      </c>
      <c r="B13" s="48">
        <v>1529.2073739999998</v>
      </c>
      <c r="C13" s="48">
        <v>1550.3373739999997</v>
      </c>
      <c r="D13" s="48">
        <v>1557.5113739999999</v>
      </c>
      <c r="E13" s="48">
        <v>1894.4118665209612</v>
      </c>
      <c r="F13" s="49">
        <v>1894.4118665209612</v>
      </c>
      <c r="G13" s="48">
        <v>1977.4021340000002</v>
      </c>
      <c r="H13" s="48">
        <v>2038.9731340000001</v>
      </c>
      <c r="I13" s="48">
        <v>2122.4395010877583</v>
      </c>
      <c r="J13" s="48">
        <v>2144.0184720877587</v>
      </c>
      <c r="K13" s="50">
        <v>2144.0184720877587</v>
      </c>
      <c r="L13" s="48">
        <v>2224.2524720877586</v>
      </c>
      <c r="M13" s="48">
        <v>2300.830845</v>
      </c>
      <c r="N13" s="432">
        <v>5438.8692120877577</v>
      </c>
      <c r="O13" s="48"/>
      <c r="P13" s="50"/>
      <c r="R13" s="405"/>
    </row>
    <row r="14" spans="1:18" x14ac:dyDescent="0.2">
      <c r="A14" s="7" t="s">
        <v>110</v>
      </c>
      <c r="B14" s="48">
        <v>0</v>
      </c>
      <c r="C14" s="48">
        <v>0</v>
      </c>
      <c r="D14" s="48">
        <v>0</v>
      </c>
      <c r="E14" s="48">
        <v>410.30399999999997</v>
      </c>
      <c r="F14" s="49">
        <v>410.30399999999997</v>
      </c>
      <c r="G14" s="48">
        <v>387.904</v>
      </c>
      <c r="H14" s="48">
        <v>387.904</v>
      </c>
      <c r="I14" s="48">
        <v>387.904</v>
      </c>
      <c r="J14" s="48">
        <v>827.904</v>
      </c>
      <c r="K14" s="50">
        <v>827.904</v>
      </c>
      <c r="L14" s="48">
        <v>826.60400000000004</v>
      </c>
      <c r="M14" s="48">
        <v>789.80399999999997</v>
      </c>
      <c r="N14" s="432">
        <v>1491.6859999999999</v>
      </c>
      <c r="O14" s="48"/>
      <c r="P14" s="50"/>
    </row>
    <row r="15" spans="1:18" x14ac:dyDescent="0.2">
      <c r="B15" s="48"/>
      <c r="C15" s="48"/>
      <c r="D15" s="48"/>
      <c r="E15" s="48"/>
      <c r="F15" s="49"/>
      <c r="G15" s="48"/>
      <c r="H15" s="48"/>
      <c r="I15" s="48"/>
      <c r="J15" s="48"/>
      <c r="K15" s="50"/>
      <c r="L15" s="48"/>
      <c r="M15" s="48"/>
      <c r="N15" s="432"/>
      <c r="O15" s="48"/>
      <c r="P15" s="50"/>
    </row>
    <row r="16" spans="1:18" x14ac:dyDescent="0.2">
      <c r="A16" s="7" t="s">
        <v>111</v>
      </c>
      <c r="B16" s="48">
        <v>845.16899999999998</v>
      </c>
      <c r="C16" s="48">
        <v>849.73400000000004</v>
      </c>
      <c r="D16" s="48">
        <v>849.81899999999996</v>
      </c>
      <c r="E16" s="48">
        <v>1084.087</v>
      </c>
      <c r="F16" s="49">
        <v>1084.087</v>
      </c>
      <c r="G16" s="48">
        <v>1096.3589999999999</v>
      </c>
      <c r="H16" s="48">
        <v>1138.6510000000001</v>
      </c>
      <c r="I16" s="48">
        <v>1190.8219999999999</v>
      </c>
      <c r="J16" s="48">
        <v>1269.318</v>
      </c>
      <c r="K16" s="50">
        <v>1269.318</v>
      </c>
      <c r="L16" s="48">
        <v>1317.8130000000001</v>
      </c>
      <c r="M16" s="48">
        <v>1343.8430000000001</v>
      </c>
      <c r="N16" s="432">
        <v>4969.7650000000003</v>
      </c>
      <c r="O16" s="48"/>
      <c r="P16" s="50"/>
      <c r="R16" s="405"/>
    </row>
    <row r="17" spans="1:18" x14ac:dyDescent="0.2">
      <c r="A17" s="7" t="s">
        <v>117</v>
      </c>
      <c r="B17" s="48">
        <v>799.23199999999997</v>
      </c>
      <c r="C17" s="48">
        <v>805.84900000000005</v>
      </c>
      <c r="D17" s="48">
        <v>808.67300000000012</v>
      </c>
      <c r="E17" s="48">
        <v>924.64969999999994</v>
      </c>
      <c r="F17" s="49">
        <v>924.64969999999994</v>
      </c>
      <c r="G17" s="48">
        <v>948.25599999999997</v>
      </c>
      <c r="H17" s="48">
        <v>990.28800000000001</v>
      </c>
      <c r="I17" s="48">
        <v>1032.3770000000002</v>
      </c>
      <c r="J17" s="48">
        <v>1057.241</v>
      </c>
      <c r="K17" s="50">
        <v>1057.241</v>
      </c>
      <c r="L17" s="48">
        <v>1093.047</v>
      </c>
      <c r="M17" s="48">
        <v>1107.4169999999999</v>
      </c>
      <c r="N17" s="432">
        <v>4643.7150000000001</v>
      </c>
      <c r="O17" s="48"/>
      <c r="P17" s="50"/>
      <c r="R17" s="405"/>
    </row>
    <row r="18" spans="1:18" x14ac:dyDescent="0.2">
      <c r="A18" s="7" t="s">
        <v>118</v>
      </c>
      <c r="B18" s="48">
        <v>587.06899999999996</v>
      </c>
      <c r="C18" s="48">
        <v>587.95000000000005</v>
      </c>
      <c r="D18" s="48">
        <v>590.947</v>
      </c>
      <c r="E18" s="48">
        <v>694.91399999999999</v>
      </c>
      <c r="F18" s="49">
        <v>694.91399999999999</v>
      </c>
      <c r="G18" s="48">
        <v>702.53399999999999</v>
      </c>
      <c r="H18" s="48">
        <v>721.84199999999998</v>
      </c>
      <c r="I18" s="48">
        <v>751.18899999999996</v>
      </c>
      <c r="J18" s="48">
        <v>764.53800000000001</v>
      </c>
      <c r="K18" s="50">
        <v>764.53800000000001</v>
      </c>
      <c r="L18" s="48">
        <v>782.41499999999996</v>
      </c>
      <c r="M18" s="48">
        <v>783.51700000000005</v>
      </c>
      <c r="N18" s="432">
        <v>2610.114</v>
      </c>
      <c r="O18" s="48"/>
      <c r="P18" s="50"/>
    </row>
    <row r="19" spans="1:18" x14ac:dyDescent="0.2">
      <c r="A19" s="7" t="s">
        <v>143</v>
      </c>
      <c r="B19" s="48">
        <v>0</v>
      </c>
      <c r="C19" s="48">
        <v>0</v>
      </c>
      <c r="D19" s="48">
        <v>0</v>
      </c>
      <c r="E19" s="48">
        <v>113.78200000000001</v>
      </c>
      <c r="F19" s="49">
        <v>113.78200000000001</v>
      </c>
      <c r="G19" s="48">
        <v>105.40600000000001</v>
      </c>
      <c r="H19" s="48">
        <v>107.56200000000001</v>
      </c>
      <c r="I19" s="48">
        <v>119.262</v>
      </c>
      <c r="J19" s="48">
        <v>166.75</v>
      </c>
      <c r="K19" s="50">
        <v>166.75</v>
      </c>
      <c r="L19" s="48">
        <v>185.18</v>
      </c>
      <c r="M19" s="48">
        <v>201.554</v>
      </c>
      <c r="N19" s="432">
        <v>233.167</v>
      </c>
      <c r="O19" s="48"/>
      <c r="P19" s="50"/>
    </row>
    <row r="20" spans="1:18" x14ac:dyDescent="0.2">
      <c r="A20" s="7" t="s">
        <v>119</v>
      </c>
      <c r="B20" s="51">
        <v>1.3613936351604325</v>
      </c>
      <c r="C20" s="51">
        <v>1.3706080449017775</v>
      </c>
      <c r="D20" s="51">
        <v>1.3684357480450871</v>
      </c>
      <c r="E20" s="51">
        <v>1.3305958722949889</v>
      </c>
      <c r="F20" s="52">
        <v>1.3305958722949889</v>
      </c>
      <c r="G20" s="51">
        <v>1.3497652782641125</v>
      </c>
      <c r="H20" s="51">
        <v>1.371890247450273</v>
      </c>
      <c r="I20" s="51">
        <v>1.3743239051690055</v>
      </c>
      <c r="J20" s="51">
        <v>1.3828495117312678</v>
      </c>
      <c r="K20" s="53">
        <v>1.3828495117312678</v>
      </c>
      <c r="L20" s="51">
        <v>1.3970169283564349</v>
      </c>
      <c r="M20" s="51">
        <v>1.4133924343696436</v>
      </c>
      <c r="N20" s="458">
        <v>1.7791234405853538</v>
      </c>
      <c r="O20" s="51"/>
      <c r="P20" s="53"/>
    </row>
    <row r="21" spans="1:18" x14ac:dyDescent="0.2">
      <c r="B21" s="51"/>
      <c r="C21" s="51"/>
      <c r="D21" s="51"/>
      <c r="E21" s="51"/>
      <c r="F21" s="52"/>
      <c r="G21" s="51"/>
      <c r="H21" s="51"/>
      <c r="I21" s="51"/>
      <c r="J21" s="51"/>
      <c r="K21" s="53"/>
      <c r="L21" s="51"/>
      <c r="M21" s="51"/>
      <c r="N21" s="458"/>
      <c r="O21" s="51"/>
      <c r="P21" s="53"/>
    </row>
    <row r="22" spans="1:18" x14ac:dyDescent="0.2">
      <c r="A22" s="7" t="s">
        <v>112</v>
      </c>
      <c r="B22" s="54">
        <v>0.1079411445056066</v>
      </c>
      <c r="C22" s="54">
        <v>0.12222685801703559</v>
      </c>
      <c r="D22" s="54">
        <v>0.13724295477379256</v>
      </c>
      <c r="E22" s="54">
        <v>0.26924076393694396</v>
      </c>
      <c r="F22" s="55">
        <v>0.26924076393694396</v>
      </c>
      <c r="G22" s="54">
        <v>0.28688224874292323</v>
      </c>
      <c r="H22" s="54">
        <v>0.30831252608175608</v>
      </c>
      <c r="I22" s="54">
        <v>0.32748586156483495</v>
      </c>
      <c r="J22" s="54">
        <v>0.34414927216815228</v>
      </c>
      <c r="K22" s="55">
        <v>0.34414927216815228</v>
      </c>
      <c r="L22" s="54">
        <v>0.38148922648839523</v>
      </c>
      <c r="M22" s="54">
        <v>0.41152913221548376</v>
      </c>
      <c r="N22" s="435">
        <v>0.33527009677199049</v>
      </c>
      <c r="O22" s="54"/>
      <c r="P22" s="55"/>
    </row>
    <row r="23" spans="1:18" x14ac:dyDescent="0.2">
      <c r="A23" s="7" t="s">
        <v>113</v>
      </c>
      <c r="B23" s="54">
        <v>0.2159088125945991</v>
      </c>
      <c r="C23" s="54">
        <v>0.32002786890004936</v>
      </c>
      <c r="D23" s="54">
        <v>0.29961925170523579</v>
      </c>
      <c r="E23" s="54">
        <v>0.22862768146396989</v>
      </c>
      <c r="F23" s="55">
        <v>0.22862768146396989</v>
      </c>
      <c r="G23" s="54">
        <v>0.23847928508228633</v>
      </c>
      <c r="H23" s="54">
        <v>0.22796969085343285</v>
      </c>
      <c r="I23" s="54">
        <v>0.22169296616432635</v>
      </c>
      <c r="J23" s="54">
        <v>0.2299747072368826</v>
      </c>
      <c r="K23" s="55">
        <v>0.2299747072368826</v>
      </c>
      <c r="L23" s="54">
        <v>0.2162686192659504</v>
      </c>
      <c r="M23" s="54">
        <v>0.34053318661807552</v>
      </c>
      <c r="N23" s="435">
        <v>0.4652245688463531</v>
      </c>
      <c r="O23" s="54"/>
      <c r="P23" s="55"/>
    </row>
    <row r="24" spans="1:18" x14ac:dyDescent="0.2">
      <c r="B24" s="54"/>
      <c r="C24" s="54"/>
      <c r="D24" s="54"/>
      <c r="E24" s="54"/>
      <c r="F24" s="55"/>
      <c r="G24" s="54"/>
      <c r="H24" s="54"/>
      <c r="I24" s="54"/>
      <c r="J24" s="54"/>
      <c r="K24" s="55"/>
      <c r="L24" s="54"/>
      <c r="M24" s="54"/>
      <c r="N24" s="435"/>
      <c r="O24" s="54"/>
      <c r="P24" s="55"/>
    </row>
    <row r="25" spans="1:18" x14ac:dyDescent="0.2">
      <c r="A25" s="7" t="s">
        <v>114</v>
      </c>
      <c r="B25" s="54">
        <v>0.26176991120294207</v>
      </c>
      <c r="C25" s="54">
        <v>0.26319074751254357</v>
      </c>
      <c r="D25" s="54">
        <v>0.26254469520955348</v>
      </c>
      <c r="E25" s="54">
        <v>0.22237874432697366</v>
      </c>
      <c r="F25" s="55">
        <v>0.22237874432697366</v>
      </c>
      <c r="G25" s="54">
        <v>0.2310778504277759</v>
      </c>
      <c r="H25" s="54">
        <v>0.23155518936529906</v>
      </c>
      <c r="I25" s="54">
        <v>0.23431759276440625</v>
      </c>
      <c r="J25" s="54">
        <v>0.24087164191678842</v>
      </c>
      <c r="K25" s="55">
        <v>0.24087164191678842</v>
      </c>
      <c r="L25" s="54">
        <v>0.22946190616084494</v>
      </c>
      <c r="M25" s="54">
        <v>0.23723422707311126</v>
      </c>
      <c r="N25" s="435">
        <v>0.28832597700941376</v>
      </c>
      <c r="O25" s="54"/>
      <c r="P25" s="55"/>
    </row>
    <row r="26" spans="1:18" x14ac:dyDescent="0.2">
      <c r="A26" s="7" t="s">
        <v>115</v>
      </c>
      <c r="B26" s="54">
        <v>4.4107251447444852E-2</v>
      </c>
      <c r="C26" s="54">
        <v>4.8174164469767834E-2</v>
      </c>
      <c r="D26" s="54">
        <v>5.0415688716585416E-2</v>
      </c>
      <c r="E26" s="54">
        <v>4.2664009102761156E-2</v>
      </c>
      <c r="F26" s="55">
        <v>4.2664009102761156E-2</v>
      </c>
      <c r="G26" s="54">
        <v>4.9404009986824739E-2</v>
      </c>
      <c r="H26" s="54">
        <v>5.1717814681494022E-2</v>
      </c>
      <c r="I26" s="54">
        <v>5.2351508113705605E-2</v>
      </c>
      <c r="J26" s="54">
        <v>5.3391168207512836E-2</v>
      </c>
      <c r="K26" s="55">
        <v>5.3391168207512836E-2</v>
      </c>
      <c r="L26" s="54">
        <v>5.256500701508441E-2</v>
      </c>
      <c r="M26" s="54">
        <v>4.9227514713878769E-2</v>
      </c>
      <c r="N26" s="435">
        <v>0.12502658659729846</v>
      </c>
      <c r="O26" s="54"/>
      <c r="P26" s="55"/>
    </row>
    <row r="27" spans="1:18" x14ac:dyDescent="0.2">
      <c r="B27" s="48"/>
      <c r="C27" s="48"/>
      <c r="D27" s="48"/>
      <c r="E27" s="48"/>
      <c r="F27" s="49"/>
      <c r="G27" s="48"/>
      <c r="H27" s="48"/>
      <c r="I27" s="48"/>
      <c r="J27" s="48"/>
      <c r="K27" s="50"/>
      <c r="L27" s="48"/>
      <c r="M27" s="48"/>
      <c r="N27" s="432"/>
      <c r="O27" s="48"/>
      <c r="P27" s="50"/>
    </row>
    <row r="28" spans="1:18" x14ac:dyDescent="0.2">
      <c r="A28" s="3" t="s">
        <v>80</v>
      </c>
      <c r="B28" s="48">
        <v>2002</v>
      </c>
      <c r="C28" s="48">
        <v>2666</v>
      </c>
      <c r="D28" s="48">
        <v>3326</v>
      </c>
      <c r="E28" s="48">
        <v>3934</v>
      </c>
      <c r="F28" s="49">
        <v>3934</v>
      </c>
      <c r="G28" s="48">
        <v>4342</v>
      </c>
      <c r="H28" s="48">
        <v>4885.6499999999996</v>
      </c>
      <c r="I28" s="48">
        <v>5490.7879999999996</v>
      </c>
      <c r="J28" s="48">
        <v>6276.5649999999996</v>
      </c>
      <c r="K28" s="50">
        <v>6276.5649999999996</v>
      </c>
      <c r="L28" s="48">
        <v>7340.9889999999996</v>
      </c>
      <c r="M28" s="48">
        <v>7454.66</v>
      </c>
      <c r="N28" s="432">
        <v>8016.5990000000002</v>
      </c>
      <c r="O28" s="48"/>
      <c r="P28" s="50"/>
    </row>
    <row r="29" spans="1:18" s="291" customFormat="1" x14ac:dyDescent="0.2">
      <c r="A29" s="377" t="s">
        <v>155</v>
      </c>
      <c r="B29" s="379">
        <v>200.65100000000001</v>
      </c>
      <c r="C29" s="379">
        <v>664</v>
      </c>
      <c r="D29" s="379">
        <v>660</v>
      </c>
      <c r="E29" s="379">
        <v>608</v>
      </c>
      <c r="F29" s="371">
        <v>2132.6509999999998</v>
      </c>
      <c r="G29" s="379">
        <v>408</v>
      </c>
      <c r="H29" s="379">
        <v>543.64999999999964</v>
      </c>
      <c r="I29" s="379">
        <v>605.13799999999992</v>
      </c>
      <c r="J29" s="379">
        <v>785.77700000000004</v>
      </c>
      <c r="K29" s="371">
        <v>1737.4269999999999</v>
      </c>
      <c r="L29" s="379">
        <v>1064.424</v>
      </c>
      <c r="M29" s="379">
        <v>113.67100000000028</v>
      </c>
      <c r="N29" s="457">
        <v>561.93900000000031</v>
      </c>
      <c r="O29" s="378"/>
      <c r="P29" s="380"/>
    </row>
    <row r="30" spans="1:18" x14ac:dyDescent="0.2">
      <c r="A30" s="11"/>
      <c r="B30" s="56"/>
      <c r="C30" s="56"/>
      <c r="D30" s="56"/>
      <c r="E30" s="56"/>
      <c r="F30" s="57"/>
      <c r="G30" s="56"/>
      <c r="H30" s="56"/>
      <c r="I30" s="56"/>
      <c r="J30" s="56"/>
      <c r="K30" s="57"/>
      <c r="L30" s="56"/>
      <c r="M30" s="56"/>
      <c r="N30" s="456"/>
      <c r="O30" s="56"/>
      <c r="P30" s="57"/>
    </row>
    <row r="31" spans="1:18" x14ac:dyDescent="0.2">
      <c r="A31" s="183" t="s">
        <v>0</v>
      </c>
      <c r="B31" s="184"/>
      <c r="C31" s="184"/>
      <c r="D31" s="184"/>
      <c r="E31" s="184"/>
      <c r="F31" s="185"/>
      <c r="G31" s="184"/>
      <c r="H31" s="184"/>
      <c r="I31" s="184"/>
      <c r="J31" s="184"/>
      <c r="K31" s="185"/>
      <c r="L31" s="184"/>
      <c r="M31" s="184"/>
      <c r="N31" s="455"/>
      <c r="O31" s="184"/>
      <c r="P31" s="185"/>
    </row>
    <row r="32" spans="1:18" x14ac:dyDescent="0.2">
      <c r="A32" s="186" t="s">
        <v>75</v>
      </c>
      <c r="B32" s="187"/>
      <c r="C32" s="187"/>
      <c r="D32" s="187"/>
      <c r="E32" s="187"/>
      <c r="F32" s="188"/>
      <c r="G32" s="187"/>
      <c r="H32" s="187"/>
      <c r="I32" s="187"/>
      <c r="J32" s="187"/>
      <c r="K32" s="188"/>
      <c r="L32" s="187"/>
      <c r="M32" s="187"/>
      <c r="N32" s="454"/>
      <c r="O32" s="187"/>
      <c r="P32" s="188"/>
    </row>
    <row r="33" spans="1:16" x14ac:dyDescent="0.2">
      <c r="A33" s="189"/>
      <c r="B33" s="190"/>
      <c r="C33" s="190"/>
      <c r="D33" s="190"/>
      <c r="E33" s="190"/>
      <c r="F33" s="188"/>
      <c r="G33" s="190"/>
      <c r="H33" s="190"/>
      <c r="I33" s="190"/>
      <c r="J33" s="190"/>
      <c r="K33" s="188"/>
      <c r="L33" s="190"/>
      <c r="M33" s="190"/>
      <c r="N33" s="453"/>
      <c r="O33" s="190"/>
      <c r="P33" s="188"/>
    </row>
    <row r="34" spans="1:16" x14ac:dyDescent="0.2">
      <c r="A34" s="186" t="s">
        <v>76</v>
      </c>
      <c r="B34" s="191">
        <v>15058.5615</v>
      </c>
      <c r="C34" s="191">
        <v>15182.4105</v>
      </c>
      <c r="D34" s="191">
        <v>15297.3215</v>
      </c>
      <c r="E34" s="191">
        <v>15596.7925</v>
      </c>
      <c r="F34" s="192">
        <v>15596.7925</v>
      </c>
      <c r="G34" s="191">
        <v>15833.785499999998</v>
      </c>
      <c r="H34" s="191">
        <v>15570.5195</v>
      </c>
      <c r="I34" s="191">
        <v>15583.982</v>
      </c>
      <c r="J34" s="191">
        <v>15830.254999999999</v>
      </c>
      <c r="K34" s="193">
        <v>15830.254999999999</v>
      </c>
      <c r="L34" s="191">
        <v>15629.147000000001</v>
      </c>
      <c r="M34" s="191">
        <v>15417.361000000001</v>
      </c>
      <c r="N34" s="450">
        <v>15372.425999999999</v>
      </c>
      <c r="O34" s="191"/>
      <c r="P34" s="193"/>
    </row>
    <row r="35" spans="1:16" x14ac:dyDescent="0.2">
      <c r="A35" s="189" t="s">
        <v>77</v>
      </c>
      <c r="B35" s="191">
        <v>14352.345000000001</v>
      </c>
      <c r="C35" s="191">
        <v>14480.702000000001</v>
      </c>
      <c r="D35" s="191">
        <v>14613.575000000001</v>
      </c>
      <c r="E35" s="191">
        <v>14962.156999999999</v>
      </c>
      <c r="F35" s="192">
        <v>14962.156999999999</v>
      </c>
      <c r="G35" s="191">
        <v>15172.753999999999</v>
      </c>
      <c r="H35" s="191">
        <v>14927.391</v>
      </c>
      <c r="I35" s="191">
        <v>14993.431</v>
      </c>
      <c r="J35" s="191">
        <v>15266.841</v>
      </c>
      <c r="K35" s="193">
        <v>15266.841</v>
      </c>
      <c r="L35" s="191">
        <v>15075.419</v>
      </c>
      <c r="M35" s="191">
        <v>14962.244000000001</v>
      </c>
      <c r="N35" s="450">
        <v>14926.332</v>
      </c>
      <c r="O35" s="191"/>
      <c r="P35" s="193"/>
    </row>
    <row r="36" spans="1:16" x14ac:dyDescent="0.2">
      <c r="A36" s="189" t="s">
        <v>78</v>
      </c>
      <c r="B36" s="191">
        <v>1996.07</v>
      </c>
      <c r="C36" s="191">
        <v>2193.0630000000001</v>
      </c>
      <c r="D36" s="191">
        <v>2240.4760000000001</v>
      </c>
      <c r="E36" s="191">
        <v>2339.6620000000003</v>
      </c>
      <c r="F36" s="192">
        <v>2339.6620000000003</v>
      </c>
      <c r="G36" s="191">
        <v>2597.0230000000001</v>
      </c>
      <c r="H36" s="191">
        <v>2853.596</v>
      </c>
      <c r="I36" s="191">
        <v>2973.7719999999999</v>
      </c>
      <c r="J36" s="191">
        <v>3185.3069999999998</v>
      </c>
      <c r="K36" s="193">
        <v>3185.3069999999998</v>
      </c>
      <c r="L36" s="191">
        <v>3241.5859999999998</v>
      </c>
      <c r="M36" s="191">
        <v>3493.7809999999999</v>
      </c>
      <c r="N36" s="450">
        <v>3751.402</v>
      </c>
      <c r="O36" s="191"/>
      <c r="P36" s="193"/>
    </row>
    <row r="37" spans="1:16" x14ac:dyDescent="0.2">
      <c r="A37" s="189" t="s">
        <v>79</v>
      </c>
      <c r="B37" s="191">
        <v>10055.942999999999</v>
      </c>
      <c r="C37" s="191">
        <v>10099.822</v>
      </c>
      <c r="D37" s="191">
        <v>9642.1689999999999</v>
      </c>
      <c r="E37" s="191">
        <v>9889.1239999999998</v>
      </c>
      <c r="F37" s="192">
        <v>9889.1239999999998</v>
      </c>
      <c r="G37" s="191">
        <v>9509.09</v>
      </c>
      <c r="H37" s="191">
        <v>9212.9510000000009</v>
      </c>
      <c r="I37" s="191">
        <v>8570.7610000000004</v>
      </c>
      <c r="J37" s="191">
        <v>8971.7950000000001</v>
      </c>
      <c r="K37" s="193">
        <v>8971.7950000000001</v>
      </c>
      <c r="L37" s="191">
        <v>8473.491</v>
      </c>
      <c r="M37" s="191">
        <v>8133.2539999999999</v>
      </c>
      <c r="N37" s="450">
        <v>6972.7839999999997</v>
      </c>
      <c r="O37" s="191"/>
      <c r="P37" s="193"/>
    </row>
    <row r="38" spans="1:16" x14ac:dyDescent="0.2">
      <c r="A38" s="194"/>
      <c r="B38" s="191"/>
      <c r="C38" s="191"/>
      <c r="D38" s="191"/>
      <c r="E38" s="191"/>
      <c r="F38" s="192"/>
      <c r="G38" s="191"/>
      <c r="H38" s="191"/>
      <c r="I38" s="191"/>
      <c r="J38" s="191"/>
      <c r="K38" s="193"/>
      <c r="L38" s="191"/>
      <c r="M38" s="191"/>
      <c r="N38" s="450"/>
      <c r="O38" s="191"/>
      <c r="P38" s="193"/>
    </row>
    <row r="39" spans="1:16" x14ac:dyDescent="0.2">
      <c r="A39" s="189"/>
      <c r="B39" s="191"/>
      <c r="C39" s="191"/>
      <c r="D39" s="191"/>
      <c r="E39" s="191"/>
      <c r="F39" s="192"/>
      <c r="G39" s="191"/>
      <c r="H39" s="191"/>
      <c r="I39" s="191"/>
      <c r="J39" s="191"/>
      <c r="K39" s="193"/>
      <c r="L39" s="191"/>
      <c r="M39" s="191"/>
      <c r="N39" s="450"/>
      <c r="O39" s="191"/>
      <c r="P39" s="193"/>
    </row>
    <row r="40" spans="1:16" x14ac:dyDescent="0.2">
      <c r="A40" s="186" t="s">
        <v>95</v>
      </c>
      <c r="B40" s="191"/>
      <c r="C40" s="191"/>
      <c r="D40" s="191"/>
      <c r="E40" s="191"/>
      <c r="F40" s="192"/>
      <c r="G40" s="191"/>
      <c r="H40" s="191"/>
      <c r="I40" s="191"/>
      <c r="J40" s="191"/>
      <c r="K40" s="193"/>
      <c r="L40" s="191"/>
      <c r="M40" s="191">
        <v>0</v>
      </c>
      <c r="N40" s="450"/>
      <c r="O40" s="191"/>
      <c r="P40" s="193"/>
    </row>
    <row r="41" spans="1:16" x14ac:dyDescent="0.2">
      <c r="A41" s="189" t="s">
        <v>109</v>
      </c>
      <c r="B41" s="195">
        <v>1529.2073739999998</v>
      </c>
      <c r="C41" s="195">
        <v>1550.3373739999997</v>
      </c>
      <c r="D41" s="195">
        <v>1557.5113739999999</v>
      </c>
      <c r="E41" s="195">
        <v>1682.0938665209612</v>
      </c>
      <c r="F41" s="193">
        <v>1682.0938665209612</v>
      </c>
      <c r="G41" s="195">
        <v>1742.6841340000001</v>
      </c>
      <c r="H41" s="195">
        <v>1804.255134</v>
      </c>
      <c r="I41" s="195">
        <v>1887.7215010877583</v>
      </c>
      <c r="J41" s="195">
        <v>1909.3004720877584</v>
      </c>
      <c r="K41" s="192">
        <v>1909.3004720877584</v>
      </c>
      <c r="L41" s="195">
        <v>1988.2344720877586</v>
      </c>
      <c r="M41" s="195">
        <v>2028.012845</v>
      </c>
      <c r="N41" s="448">
        <v>2068.3302120877584</v>
      </c>
      <c r="O41" s="195"/>
      <c r="P41" s="192"/>
    </row>
    <row r="42" spans="1:16" x14ac:dyDescent="0.2">
      <c r="A42" s="189" t="s">
        <v>116</v>
      </c>
      <c r="B42" s="195">
        <v>1529.2073739999998</v>
      </c>
      <c r="C42" s="195">
        <v>1550.3373739999997</v>
      </c>
      <c r="D42" s="195">
        <v>1557.5113739999999</v>
      </c>
      <c r="E42" s="195">
        <v>1682.0938665209612</v>
      </c>
      <c r="F42" s="193">
        <v>1682.0938665209612</v>
      </c>
      <c r="G42" s="195">
        <v>1742.6841340000001</v>
      </c>
      <c r="H42" s="195">
        <v>1804.255134</v>
      </c>
      <c r="I42" s="195">
        <v>1887.7215010877583</v>
      </c>
      <c r="J42" s="195">
        <v>1909.3004720877584</v>
      </c>
      <c r="K42" s="192">
        <v>1909.3004720877584</v>
      </c>
      <c r="L42" s="195">
        <v>1988.2344720877586</v>
      </c>
      <c r="M42" s="195">
        <v>2028.012845</v>
      </c>
      <c r="N42" s="448">
        <v>2068.3302120877584</v>
      </c>
      <c r="O42" s="195"/>
      <c r="P42" s="192"/>
    </row>
    <row r="43" spans="1:16" x14ac:dyDescent="0.2">
      <c r="A43" s="189" t="s">
        <v>110</v>
      </c>
      <c r="B43" s="195">
        <v>0</v>
      </c>
      <c r="C43" s="195">
        <v>0</v>
      </c>
      <c r="D43" s="195">
        <v>0</v>
      </c>
      <c r="E43" s="195">
        <v>0</v>
      </c>
      <c r="F43" s="193">
        <v>0</v>
      </c>
      <c r="G43" s="195">
        <v>0</v>
      </c>
      <c r="H43" s="195">
        <v>0</v>
      </c>
      <c r="I43" s="195">
        <v>0</v>
      </c>
      <c r="J43" s="195">
        <v>0</v>
      </c>
      <c r="K43" s="192">
        <v>0</v>
      </c>
      <c r="L43" s="195">
        <v>0</v>
      </c>
      <c r="M43" s="195">
        <v>0</v>
      </c>
      <c r="N43" s="448">
        <v>0</v>
      </c>
      <c r="O43" s="195"/>
      <c r="P43" s="192"/>
    </row>
    <row r="44" spans="1:16" x14ac:dyDescent="0.2">
      <c r="A44" s="189"/>
      <c r="B44" s="195"/>
      <c r="C44" s="195"/>
      <c r="D44" s="195"/>
      <c r="E44" s="195"/>
      <c r="F44" s="193"/>
      <c r="G44" s="195"/>
      <c r="H44" s="195"/>
      <c r="I44" s="195"/>
      <c r="J44" s="195"/>
      <c r="K44" s="192"/>
      <c r="L44" s="195"/>
      <c r="M44" s="195"/>
      <c r="N44" s="448"/>
      <c r="O44" s="195"/>
      <c r="P44" s="192"/>
    </row>
    <row r="45" spans="1:16" x14ac:dyDescent="0.2">
      <c r="A45" s="189" t="s">
        <v>111</v>
      </c>
      <c r="B45" s="195">
        <v>845.16899999999998</v>
      </c>
      <c r="C45" s="195">
        <v>849.73400000000004</v>
      </c>
      <c r="D45" s="195">
        <v>849.81899999999996</v>
      </c>
      <c r="E45" s="195">
        <v>898.86400000000003</v>
      </c>
      <c r="F45" s="193">
        <v>898.86400000000003</v>
      </c>
      <c r="G45" s="195">
        <v>904.73199999999997</v>
      </c>
      <c r="H45" s="195">
        <v>929.10199999999998</v>
      </c>
      <c r="I45" s="195">
        <v>957.51599999999996</v>
      </c>
      <c r="J45" s="195">
        <v>973.4</v>
      </c>
      <c r="K45" s="192">
        <v>973.4</v>
      </c>
      <c r="L45" s="195">
        <v>1002.875</v>
      </c>
      <c r="M45" s="195">
        <v>1009.609</v>
      </c>
      <c r="N45" s="448">
        <v>1052.598</v>
      </c>
      <c r="O45" s="195"/>
      <c r="P45" s="192"/>
    </row>
    <row r="46" spans="1:16" x14ac:dyDescent="0.2">
      <c r="A46" s="189" t="s">
        <v>117</v>
      </c>
      <c r="B46" s="195">
        <v>799.23199999999997</v>
      </c>
      <c r="C46" s="195">
        <v>805.84900000000005</v>
      </c>
      <c r="D46" s="195">
        <v>808.67300000000012</v>
      </c>
      <c r="E46" s="195">
        <v>854.76199999999994</v>
      </c>
      <c r="F46" s="193">
        <v>854.76199999999994</v>
      </c>
      <c r="G46" s="195">
        <v>862.03499999999997</v>
      </c>
      <c r="H46" s="195">
        <v>888.30100000000004</v>
      </c>
      <c r="I46" s="195">
        <v>917.35199999999998</v>
      </c>
      <c r="J46" s="195">
        <v>932.83500000000004</v>
      </c>
      <c r="K46" s="192">
        <v>932.83500000000004</v>
      </c>
      <c r="L46" s="195">
        <v>962.84500000000003</v>
      </c>
      <c r="M46" s="195">
        <v>967.06799999999998</v>
      </c>
      <c r="N46" s="448">
        <v>985.85199999999998</v>
      </c>
      <c r="O46" s="195"/>
      <c r="P46" s="192"/>
    </row>
    <row r="47" spans="1:16" x14ac:dyDescent="0.2">
      <c r="A47" s="189" t="s">
        <v>118</v>
      </c>
      <c r="B47" s="195">
        <v>587.06899999999996</v>
      </c>
      <c r="C47" s="195">
        <v>587.95000000000005</v>
      </c>
      <c r="D47" s="195">
        <v>590.947</v>
      </c>
      <c r="E47" s="195">
        <v>636.96400000000006</v>
      </c>
      <c r="F47" s="193">
        <v>636.96400000000006</v>
      </c>
      <c r="G47" s="195">
        <v>631.85900000000004</v>
      </c>
      <c r="H47" s="195">
        <v>639.83100000000002</v>
      </c>
      <c r="I47" s="195">
        <v>662.28800000000001</v>
      </c>
      <c r="J47" s="195">
        <v>671.15300000000002</v>
      </c>
      <c r="K47" s="192">
        <v>671.15300000000002</v>
      </c>
      <c r="L47" s="195">
        <v>685.43799999999999</v>
      </c>
      <c r="M47" s="195">
        <v>681.71799999999996</v>
      </c>
      <c r="N47" s="448">
        <v>689.93600000000004</v>
      </c>
      <c r="O47" s="195"/>
      <c r="P47" s="192"/>
    </row>
    <row r="48" spans="1:16" x14ac:dyDescent="0.2">
      <c r="A48" s="189" t="s">
        <v>143</v>
      </c>
      <c r="B48" s="195">
        <v>0</v>
      </c>
      <c r="C48" s="195">
        <v>0</v>
      </c>
      <c r="D48" s="195">
        <v>0</v>
      </c>
      <c r="E48" s="195">
        <v>0</v>
      </c>
      <c r="F48" s="193">
        <v>0</v>
      </c>
      <c r="G48" s="195">
        <v>0</v>
      </c>
      <c r="H48" s="195">
        <v>0</v>
      </c>
      <c r="I48" s="195">
        <v>0</v>
      </c>
      <c r="J48" s="195">
        <v>0</v>
      </c>
      <c r="K48" s="192">
        <v>0</v>
      </c>
      <c r="L48" s="195">
        <v>0</v>
      </c>
      <c r="M48" s="195">
        <v>7.6689999999999996</v>
      </c>
      <c r="N48" s="448">
        <v>32.976999999999997</v>
      </c>
      <c r="O48" s="195"/>
      <c r="P48" s="192"/>
    </row>
    <row r="49" spans="1:16" x14ac:dyDescent="0.2">
      <c r="A49" s="189" t="s">
        <v>119</v>
      </c>
      <c r="B49" s="196">
        <v>1.3613936351604325</v>
      </c>
      <c r="C49" s="196">
        <v>1.3706080449017775</v>
      </c>
      <c r="D49" s="196">
        <v>1.3684357480450871</v>
      </c>
      <c r="E49" s="196">
        <v>1.3419314121363217</v>
      </c>
      <c r="F49" s="197">
        <v>1.3419314121363217</v>
      </c>
      <c r="G49" s="196">
        <v>1.3642838038233214</v>
      </c>
      <c r="H49" s="196">
        <v>1.3883369202179952</v>
      </c>
      <c r="I49" s="196">
        <v>1.3851255043123234</v>
      </c>
      <c r="J49" s="196">
        <v>1.389899173511852</v>
      </c>
      <c r="K49" s="198">
        <v>1.389899173511852</v>
      </c>
      <c r="L49" s="196">
        <v>1.4047149413951372</v>
      </c>
      <c r="M49" s="196">
        <v>1.4185748359292258</v>
      </c>
      <c r="N49" s="452">
        <v>1.4289035504742469</v>
      </c>
      <c r="O49" s="196"/>
      <c r="P49" s="198"/>
    </row>
    <row r="50" spans="1:16" x14ac:dyDescent="0.2">
      <c r="A50" s="189"/>
      <c r="B50" s="199"/>
      <c r="C50" s="199"/>
      <c r="D50" s="199"/>
      <c r="E50" s="199"/>
      <c r="F50" s="197"/>
      <c r="G50" s="199"/>
      <c r="H50" s="199"/>
      <c r="I50" s="199"/>
      <c r="J50" s="199"/>
      <c r="K50" s="198"/>
      <c r="L50" s="199"/>
      <c r="M50" s="199"/>
      <c r="N50" s="451"/>
      <c r="O50" s="199"/>
      <c r="P50" s="198"/>
    </row>
    <row r="51" spans="1:16" x14ac:dyDescent="0.2">
      <c r="A51" s="189" t="s">
        <v>112</v>
      </c>
      <c r="B51" s="199">
        <v>0.1079411445056066</v>
      </c>
      <c r="C51" s="199">
        <v>0.12222685801703559</v>
      </c>
      <c r="D51" s="199">
        <v>0.13724295477379256</v>
      </c>
      <c r="E51" s="199">
        <v>0.15267376707737201</v>
      </c>
      <c r="F51" s="200">
        <v>0.15267376707737201</v>
      </c>
      <c r="G51" s="199">
        <v>0.16402745528127019</v>
      </c>
      <c r="H51" s="199">
        <v>0.17392842496554661</v>
      </c>
      <c r="I51" s="199">
        <v>0.1818299212116784</v>
      </c>
      <c r="J51" s="199">
        <v>0.1930810494587793</v>
      </c>
      <c r="K51" s="200">
        <v>0.1930810494587793</v>
      </c>
      <c r="L51" s="199">
        <v>0.19642111035671384</v>
      </c>
      <c r="M51" s="199">
        <v>0.22593920448594518</v>
      </c>
      <c r="N51" s="451">
        <v>0.28010974021280621</v>
      </c>
      <c r="O51" s="199"/>
      <c r="P51" s="200"/>
    </row>
    <row r="52" spans="1:16" x14ac:dyDescent="0.2">
      <c r="A52" s="189" t="s">
        <v>113</v>
      </c>
      <c r="B52" s="199">
        <v>0.2159088125945991</v>
      </c>
      <c r="C52" s="199">
        <v>0.32002786890004936</v>
      </c>
      <c r="D52" s="199">
        <v>0.29961925170523579</v>
      </c>
      <c r="E52" s="199">
        <v>0.27780067328218117</v>
      </c>
      <c r="F52" s="200">
        <v>0.27780067328218117</v>
      </c>
      <c r="G52" s="199">
        <v>0.28697349003431538</v>
      </c>
      <c r="H52" s="199">
        <v>0.27411791120016604</v>
      </c>
      <c r="I52" s="199">
        <v>0.26953154000346458</v>
      </c>
      <c r="J52" s="199">
        <v>0.28142900451550107</v>
      </c>
      <c r="K52" s="200">
        <v>0.28142900451550107</v>
      </c>
      <c r="L52" s="199">
        <v>0.24275370620718098</v>
      </c>
      <c r="M52" s="199">
        <v>0.39074490401910861</v>
      </c>
      <c r="N52" s="451">
        <v>0.4276255732426516</v>
      </c>
      <c r="O52" s="199"/>
      <c r="P52" s="200"/>
    </row>
    <row r="53" spans="1:16" x14ac:dyDescent="0.2">
      <c r="A53" s="189"/>
      <c r="B53" s="199"/>
      <c r="C53" s="199"/>
      <c r="D53" s="199"/>
      <c r="E53" s="199"/>
      <c r="F53" s="200"/>
      <c r="G53" s="199"/>
      <c r="H53" s="199"/>
      <c r="I53" s="199"/>
      <c r="J53" s="199"/>
      <c r="K53" s="200"/>
      <c r="L53" s="199"/>
      <c r="M53" s="199"/>
      <c r="N53" s="451"/>
      <c r="O53" s="199"/>
      <c r="P53" s="200"/>
    </row>
    <row r="54" spans="1:16" x14ac:dyDescent="0.2">
      <c r="A54" s="189" t="s">
        <v>114</v>
      </c>
      <c r="B54" s="199">
        <v>0.26176991120294207</v>
      </c>
      <c r="C54" s="199">
        <v>0.26319074751254357</v>
      </c>
      <c r="D54" s="199">
        <v>0.26254469520955348</v>
      </c>
      <c r="E54" s="199">
        <v>0.2495195960839231</v>
      </c>
      <c r="F54" s="200">
        <v>0.2495195960839231</v>
      </c>
      <c r="G54" s="199">
        <v>0.25824432349622306</v>
      </c>
      <c r="H54" s="199">
        <v>0.25691940528045687</v>
      </c>
      <c r="I54" s="199">
        <v>0.25608949580847001</v>
      </c>
      <c r="J54" s="199">
        <v>0.26049499890486966</v>
      </c>
      <c r="K54" s="200">
        <v>0.26049499890486966</v>
      </c>
      <c r="L54" s="199">
        <v>0.26413183978711424</v>
      </c>
      <c r="M54" s="199">
        <v>0.27041093237966429</v>
      </c>
      <c r="N54" s="451">
        <v>0.28368428375965304</v>
      </c>
      <c r="O54" s="199"/>
      <c r="P54" s="200"/>
    </row>
    <row r="55" spans="1:16" x14ac:dyDescent="0.2">
      <c r="A55" s="189" t="s">
        <v>115</v>
      </c>
      <c r="B55" s="199">
        <v>4.4107251447444852E-2</v>
      </c>
      <c r="C55" s="199">
        <v>4.8174164469767834E-2</v>
      </c>
      <c r="D55" s="199">
        <v>5.0415688716585416E-2</v>
      </c>
      <c r="E55" s="199">
        <v>5.1684239611657801E-2</v>
      </c>
      <c r="F55" s="200">
        <v>5.1684239611657801E-2</v>
      </c>
      <c r="G55" s="199">
        <v>6.0472352217820748E-2</v>
      </c>
      <c r="H55" s="199">
        <v>6.4356056521175126E-2</v>
      </c>
      <c r="I55" s="199">
        <v>6.6028676346242113E-2</v>
      </c>
      <c r="J55" s="199">
        <v>6.7985988291790395E-2</v>
      </c>
      <c r="K55" s="200">
        <v>6.7985988291790395E-2</v>
      </c>
      <c r="L55" s="199">
        <v>6.7723120107143167E-2</v>
      </c>
      <c r="M55" s="199">
        <v>6.7860904362214286E-2</v>
      </c>
      <c r="N55" s="451">
        <v>6.9347011896755642E-2</v>
      </c>
      <c r="O55" s="199"/>
      <c r="P55" s="200"/>
    </row>
    <row r="56" spans="1:16" x14ac:dyDescent="0.2">
      <c r="A56" s="189"/>
      <c r="B56" s="191"/>
      <c r="C56" s="191"/>
      <c r="D56" s="191"/>
      <c r="E56" s="191"/>
      <c r="F56" s="192"/>
      <c r="G56" s="191"/>
      <c r="H56" s="191"/>
      <c r="I56" s="191"/>
      <c r="J56" s="191"/>
      <c r="K56" s="193"/>
      <c r="L56" s="191"/>
      <c r="M56" s="191"/>
      <c r="N56" s="450"/>
      <c r="O56" s="191"/>
      <c r="P56" s="193"/>
    </row>
    <row r="57" spans="1:16" x14ac:dyDescent="0.2">
      <c r="A57" s="186" t="s">
        <v>80</v>
      </c>
      <c r="B57" s="191">
        <v>93.629928444464696</v>
      </c>
      <c r="C57" s="191">
        <v>148.477</v>
      </c>
      <c r="D57" s="191">
        <v>240.65199999999999</v>
      </c>
      <c r="E57" s="191">
        <v>303.22500000000002</v>
      </c>
      <c r="F57" s="192">
        <v>303.22500000000002</v>
      </c>
      <c r="G57" s="191">
        <v>419.30099999999999</v>
      </c>
      <c r="H57" s="191">
        <v>534.6</v>
      </c>
      <c r="I57" s="191">
        <v>635.54700000000003</v>
      </c>
      <c r="J57" s="191">
        <v>891.56600000000003</v>
      </c>
      <c r="K57" s="193">
        <v>891.56600000000003</v>
      </c>
      <c r="L57" s="191">
        <v>1178.223</v>
      </c>
      <c r="M57" s="191">
        <v>1439.4010000000001</v>
      </c>
      <c r="N57" s="450">
        <v>1497.7729999999999</v>
      </c>
      <c r="O57" s="191"/>
      <c r="P57" s="193"/>
    </row>
    <row r="58" spans="1:16" s="291" customFormat="1" x14ac:dyDescent="0.2">
      <c r="A58" s="373" t="s">
        <v>155</v>
      </c>
      <c r="B58" s="374">
        <v>18.702999999999999</v>
      </c>
      <c r="C58" s="374">
        <v>54.847071555535308</v>
      </c>
      <c r="D58" s="374">
        <v>92.174999999999983</v>
      </c>
      <c r="E58" s="374">
        <v>62.573000000000036</v>
      </c>
      <c r="F58" s="375">
        <v>228.29807155553499</v>
      </c>
      <c r="G58" s="374">
        <v>116.07599999999996</v>
      </c>
      <c r="H58" s="374">
        <v>115.29900000000004</v>
      </c>
      <c r="I58" s="374">
        <v>100.947</v>
      </c>
      <c r="J58" s="374">
        <v>256.01900000000001</v>
      </c>
      <c r="K58" s="376">
        <v>487.39400000000001</v>
      </c>
      <c r="L58" s="374">
        <v>286.65699999999993</v>
      </c>
      <c r="M58" s="374">
        <v>261.17800000000011</v>
      </c>
      <c r="N58" s="449">
        <v>58.371999999999844</v>
      </c>
      <c r="O58" s="374"/>
      <c r="P58" s="376"/>
    </row>
    <row r="59" spans="1:16" x14ac:dyDescent="0.2">
      <c r="A59" s="201"/>
      <c r="B59" s="202"/>
      <c r="C59" s="202"/>
      <c r="D59" s="202"/>
      <c r="E59" s="202"/>
      <c r="F59" s="203"/>
      <c r="G59" s="195"/>
      <c r="H59" s="195"/>
      <c r="I59" s="195"/>
      <c r="J59" s="195"/>
      <c r="K59" s="188"/>
      <c r="L59" s="195"/>
      <c r="M59" s="195"/>
      <c r="N59" s="448"/>
      <c r="O59" s="202"/>
      <c r="P59" s="203"/>
    </row>
    <row r="60" spans="1:16" x14ac:dyDescent="0.2">
      <c r="A60" s="204" t="s">
        <v>1</v>
      </c>
      <c r="B60" s="205"/>
      <c r="C60" s="205"/>
      <c r="D60" s="205"/>
      <c r="E60" s="205"/>
      <c r="F60" s="206"/>
      <c r="G60" s="205"/>
      <c r="H60" s="205"/>
      <c r="I60" s="205"/>
      <c r="J60" s="205"/>
      <c r="K60" s="206"/>
      <c r="L60" s="205"/>
      <c r="M60" s="205"/>
      <c r="N60" s="447"/>
      <c r="O60" s="205"/>
      <c r="P60" s="206"/>
    </row>
    <row r="61" spans="1:16" x14ac:dyDescent="0.2">
      <c r="A61" s="207" t="s">
        <v>75</v>
      </c>
      <c r="B61" s="208"/>
      <c r="C61" s="208"/>
      <c r="D61" s="208"/>
      <c r="E61" s="208"/>
      <c r="F61" s="209"/>
      <c r="G61" s="208"/>
      <c r="H61" s="208"/>
      <c r="I61" s="208"/>
      <c r="J61" s="208"/>
      <c r="K61" s="209"/>
      <c r="L61" s="208"/>
      <c r="M61" s="208"/>
      <c r="N61" s="446"/>
      <c r="O61" s="208"/>
      <c r="P61" s="209"/>
    </row>
    <row r="62" spans="1:16" x14ac:dyDescent="0.2">
      <c r="A62" s="210"/>
      <c r="B62" s="211"/>
      <c r="C62" s="212"/>
      <c r="D62" s="212"/>
      <c r="E62" s="212"/>
      <c r="F62" s="213"/>
      <c r="G62" s="211"/>
      <c r="H62" s="211"/>
      <c r="I62" s="211"/>
      <c r="J62" s="212"/>
      <c r="K62" s="213"/>
      <c r="L62" s="211"/>
      <c r="M62" s="211"/>
      <c r="N62" s="445"/>
      <c r="O62" s="212"/>
      <c r="P62" s="213"/>
    </row>
    <row r="63" spans="1:16" x14ac:dyDescent="0.2">
      <c r="A63" s="207" t="s">
        <v>76</v>
      </c>
      <c r="B63" s="212">
        <v>11531</v>
      </c>
      <c r="C63" s="212">
        <v>11740</v>
      </c>
      <c r="D63" s="212">
        <v>12268</v>
      </c>
      <c r="E63" s="212">
        <v>12716</v>
      </c>
      <c r="F63" s="213">
        <v>12716</v>
      </c>
      <c r="G63" s="212">
        <v>12760</v>
      </c>
      <c r="H63" s="212">
        <v>12873</v>
      </c>
      <c r="I63" s="212">
        <v>13239.325000000001</v>
      </c>
      <c r="J63" s="212">
        <v>13828.859</v>
      </c>
      <c r="K63" s="213">
        <v>13828.859</v>
      </c>
      <c r="L63" s="212">
        <v>14152.321</v>
      </c>
      <c r="M63" s="212">
        <v>14405.929</v>
      </c>
      <c r="N63" s="442">
        <v>14555.359</v>
      </c>
      <c r="O63" s="212"/>
      <c r="P63" s="213"/>
    </row>
    <row r="64" spans="1:16" x14ac:dyDescent="0.2">
      <c r="A64" s="210" t="s">
        <v>77</v>
      </c>
      <c r="B64" s="212">
        <v>10944.276</v>
      </c>
      <c r="C64" s="212">
        <v>11144.9884</v>
      </c>
      <c r="D64" s="212">
        <v>11689.018</v>
      </c>
      <c r="E64" s="212">
        <v>12182.425999999999</v>
      </c>
      <c r="F64" s="213">
        <v>12182.425999999999</v>
      </c>
      <c r="G64" s="212">
        <v>12266.407999999999</v>
      </c>
      <c r="H64" s="212">
        <v>12386.967000000001</v>
      </c>
      <c r="I64" s="212">
        <v>12729.949000000001</v>
      </c>
      <c r="J64" s="212">
        <v>13334.258</v>
      </c>
      <c r="K64" s="213">
        <v>13334.258</v>
      </c>
      <c r="L64" s="212">
        <v>13670.504999999999</v>
      </c>
      <c r="M64" s="212">
        <v>13940.982</v>
      </c>
      <c r="N64" s="442">
        <v>14099.789000000001</v>
      </c>
      <c r="O64" s="212"/>
      <c r="P64" s="213"/>
    </row>
    <row r="65" spans="1:16" x14ac:dyDescent="0.2">
      <c r="A65" s="210" t="s">
        <v>78</v>
      </c>
      <c r="B65" s="212">
        <v>1783.971</v>
      </c>
      <c r="C65" s="212">
        <v>1971.011</v>
      </c>
      <c r="D65" s="212">
        <v>2209.3000000000002</v>
      </c>
      <c r="E65" s="212">
        <v>2554.7629999999999</v>
      </c>
      <c r="F65" s="213">
        <v>2554.7629999999999</v>
      </c>
      <c r="G65" s="212">
        <v>2875.23</v>
      </c>
      <c r="H65" s="212">
        <v>3124.8409999999999</v>
      </c>
      <c r="I65" s="212">
        <v>3484.8339999999998</v>
      </c>
      <c r="J65" s="212">
        <v>3845.9189999999999</v>
      </c>
      <c r="K65" s="213">
        <v>3845.9189999999999</v>
      </c>
      <c r="L65" s="212">
        <v>4133.5810000000001</v>
      </c>
      <c r="M65" s="212">
        <v>4486.9570000000003</v>
      </c>
      <c r="N65" s="442">
        <v>5235.41</v>
      </c>
      <c r="O65" s="212"/>
      <c r="P65" s="213"/>
    </row>
    <row r="66" spans="1:16" x14ac:dyDescent="0.2">
      <c r="A66" s="210" t="s">
        <v>79</v>
      </c>
      <c r="B66" s="212">
        <v>6658.6729999999998</v>
      </c>
      <c r="C66" s="212">
        <v>6597.3270000000002</v>
      </c>
      <c r="D66" s="212">
        <v>6339.9859999999999</v>
      </c>
      <c r="E66" s="212">
        <v>6500.9162500000002</v>
      </c>
      <c r="F66" s="213">
        <v>6500.9162500000002</v>
      </c>
      <c r="G66" s="212">
        <v>5776.5150000000003</v>
      </c>
      <c r="H66" s="212">
        <v>5710.9319999999998</v>
      </c>
      <c r="I66" s="212">
        <v>5749.7370000000001</v>
      </c>
      <c r="J66" s="212">
        <v>5467.3490000000002</v>
      </c>
      <c r="K66" s="213">
        <v>5467.3490000000002</v>
      </c>
      <c r="L66" s="212">
        <v>5128.2740000000003</v>
      </c>
      <c r="M66" s="212">
        <v>4773.99</v>
      </c>
      <c r="N66" s="442">
        <v>4607.1993282970798</v>
      </c>
      <c r="O66" s="212"/>
      <c r="P66" s="213"/>
    </row>
    <row r="67" spans="1:16" x14ac:dyDescent="0.2">
      <c r="A67" s="214"/>
      <c r="B67" s="212"/>
      <c r="C67" s="212"/>
      <c r="D67" s="212"/>
      <c r="E67" s="212"/>
      <c r="F67" s="213"/>
      <c r="G67" s="212"/>
      <c r="H67" s="212"/>
      <c r="I67" s="212"/>
      <c r="J67" s="212"/>
      <c r="K67" s="213"/>
      <c r="L67" s="212"/>
      <c r="M67" s="212"/>
      <c r="N67" s="442"/>
      <c r="O67" s="212"/>
      <c r="P67" s="213"/>
    </row>
    <row r="68" spans="1:16" x14ac:dyDescent="0.2">
      <c r="A68" s="210"/>
      <c r="B68" s="212"/>
      <c r="C68" s="212"/>
      <c r="D68" s="212"/>
      <c r="E68" s="212"/>
      <c r="F68" s="213"/>
      <c r="G68" s="212"/>
      <c r="H68" s="212"/>
      <c r="I68" s="212"/>
      <c r="J68" s="212"/>
      <c r="K68" s="213"/>
      <c r="L68" s="212"/>
      <c r="M68" s="212"/>
      <c r="N68" s="442"/>
      <c r="O68" s="212"/>
      <c r="P68" s="213"/>
    </row>
    <row r="69" spans="1:16" x14ac:dyDescent="0.2">
      <c r="A69" s="207" t="s">
        <v>95</v>
      </c>
      <c r="B69" s="212"/>
      <c r="C69" s="212"/>
      <c r="D69" s="212"/>
      <c r="E69" s="212"/>
      <c r="F69" s="213"/>
      <c r="G69" s="212"/>
      <c r="H69" s="212"/>
      <c r="I69" s="212"/>
      <c r="J69" s="212"/>
      <c r="K69" s="213"/>
      <c r="L69" s="212"/>
      <c r="M69" s="212">
        <v>0</v>
      </c>
      <c r="N69" s="442"/>
      <c r="O69" s="212"/>
      <c r="P69" s="213"/>
    </row>
    <row r="70" spans="1:16" x14ac:dyDescent="0.2">
      <c r="A70" s="210" t="s">
        <v>109</v>
      </c>
      <c r="B70" s="215">
        <v>0</v>
      </c>
      <c r="C70" s="215">
        <v>0</v>
      </c>
      <c r="D70" s="215">
        <v>0</v>
      </c>
      <c r="E70" s="215">
        <v>622.62199999999996</v>
      </c>
      <c r="F70" s="216">
        <v>622.62199999999996</v>
      </c>
      <c r="G70" s="215">
        <v>622.62199999999996</v>
      </c>
      <c r="H70" s="215">
        <v>622.62199999999996</v>
      </c>
      <c r="I70" s="215">
        <v>622.62199999999996</v>
      </c>
      <c r="J70" s="215">
        <v>1062.6220000000001</v>
      </c>
      <c r="K70" s="213">
        <v>1062.6220000000001</v>
      </c>
      <c r="L70" s="215">
        <v>1062.6220000000001</v>
      </c>
      <c r="M70" s="215">
        <v>1062.6220000000001</v>
      </c>
      <c r="N70" s="440">
        <v>4862.2250000000004</v>
      </c>
      <c r="O70" s="215"/>
      <c r="P70" s="213"/>
    </row>
    <row r="71" spans="1:16" x14ac:dyDescent="0.2">
      <c r="A71" s="210" t="s">
        <v>116</v>
      </c>
      <c r="B71" s="215">
        <v>0</v>
      </c>
      <c r="C71" s="215">
        <v>0</v>
      </c>
      <c r="D71" s="215">
        <v>0</v>
      </c>
      <c r="E71" s="215">
        <v>212.31800000000001</v>
      </c>
      <c r="F71" s="216">
        <v>212.31800000000001</v>
      </c>
      <c r="G71" s="215">
        <v>234.71799999999999</v>
      </c>
      <c r="H71" s="215">
        <v>234.71799999999999</v>
      </c>
      <c r="I71" s="215">
        <v>234.71799999999999</v>
      </c>
      <c r="J71" s="215">
        <v>234.71799999999999</v>
      </c>
      <c r="K71" s="213">
        <v>234.71799999999999</v>
      </c>
      <c r="L71" s="215">
        <v>236.018</v>
      </c>
      <c r="M71" s="215">
        <v>272.81799999999998</v>
      </c>
      <c r="N71" s="440">
        <v>3370.5390000000002</v>
      </c>
      <c r="O71" s="215"/>
      <c r="P71" s="213"/>
    </row>
    <row r="72" spans="1:16" x14ac:dyDescent="0.2">
      <c r="A72" s="210" t="s">
        <v>110</v>
      </c>
      <c r="B72" s="215">
        <v>0</v>
      </c>
      <c r="C72" s="215">
        <v>0</v>
      </c>
      <c r="D72" s="215">
        <v>0</v>
      </c>
      <c r="E72" s="215">
        <v>410.30399999999997</v>
      </c>
      <c r="F72" s="216">
        <v>410.30399999999997</v>
      </c>
      <c r="G72" s="215">
        <v>387.904</v>
      </c>
      <c r="H72" s="215">
        <v>387.904</v>
      </c>
      <c r="I72" s="215">
        <v>387.904</v>
      </c>
      <c r="J72" s="215">
        <v>827.904</v>
      </c>
      <c r="K72" s="213">
        <v>827.904</v>
      </c>
      <c r="L72" s="215">
        <v>826.60400000000004</v>
      </c>
      <c r="M72" s="215">
        <v>789.80399999999997</v>
      </c>
      <c r="N72" s="440">
        <v>1491.6859999999999</v>
      </c>
      <c r="O72" s="215"/>
      <c r="P72" s="213"/>
    </row>
    <row r="73" spans="1:16" x14ac:dyDescent="0.2">
      <c r="A73" s="210"/>
      <c r="B73" s="215"/>
      <c r="C73" s="215"/>
      <c r="D73" s="215"/>
      <c r="E73" s="215"/>
      <c r="F73" s="216"/>
      <c r="G73" s="215"/>
      <c r="H73" s="215"/>
      <c r="I73" s="215"/>
      <c r="J73" s="215"/>
      <c r="K73" s="213"/>
      <c r="L73" s="215"/>
      <c r="M73" s="215"/>
      <c r="N73" s="440"/>
      <c r="O73" s="215"/>
      <c r="P73" s="213"/>
    </row>
    <row r="74" spans="1:16" x14ac:dyDescent="0.2">
      <c r="A74" s="210" t="s">
        <v>111</v>
      </c>
      <c r="B74" s="215">
        <v>0</v>
      </c>
      <c r="C74" s="215">
        <v>0</v>
      </c>
      <c r="D74" s="215">
        <v>0</v>
      </c>
      <c r="E74" s="215">
        <v>185.22300000000001</v>
      </c>
      <c r="F74" s="216">
        <v>185.22300000000001</v>
      </c>
      <c r="G74" s="215">
        <v>191.62700000000001</v>
      </c>
      <c r="H74" s="215">
        <v>209.54900000000001</v>
      </c>
      <c r="I74" s="215">
        <v>233.30600000000001</v>
      </c>
      <c r="J74" s="215">
        <v>295.91800000000006</v>
      </c>
      <c r="K74" s="213">
        <v>295.91800000000006</v>
      </c>
      <c r="L74" s="215">
        <v>314.93799999999999</v>
      </c>
      <c r="M74" s="215">
        <v>334.23399999999998</v>
      </c>
      <c r="N74" s="440">
        <v>3917.1669999999999</v>
      </c>
      <c r="O74" s="215"/>
      <c r="P74" s="213"/>
    </row>
    <row r="75" spans="1:16" x14ac:dyDescent="0.2">
      <c r="A75" s="210" t="s">
        <v>117</v>
      </c>
      <c r="B75" s="215">
        <v>0</v>
      </c>
      <c r="C75" s="215">
        <v>0</v>
      </c>
      <c r="D75" s="215">
        <v>0</v>
      </c>
      <c r="E75" s="215">
        <v>69.887699999999995</v>
      </c>
      <c r="F75" s="216">
        <v>69.887699999999995</v>
      </c>
      <c r="G75" s="215">
        <v>86.221000000000004</v>
      </c>
      <c r="H75" s="215">
        <v>101.98699999999999</v>
      </c>
      <c r="I75" s="215">
        <v>115.02500000000001</v>
      </c>
      <c r="J75" s="215">
        <v>124.40600000000001</v>
      </c>
      <c r="K75" s="213">
        <v>124.40600000000001</v>
      </c>
      <c r="L75" s="215">
        <v>130.202</v>
      </c>
      <c r="M75" s="215">
        <v>140.34899999999999</v>
      </c>
      <c r="N75" s="440">
        <v>3657.8629999999998</v>
      </c>
      <c r="O75" s="215"/>
      <c r="P75" s="213"/>
    </row>
    <row r="76" spans="1:16" x14ac:dyDescent="0.2">
      <c r="A76" s="210" t="s">
        <v>118</v>
      </c>
      <c r="B76" s="215">
        <v>0</v>
      </c>
      <c r="C76" s="215">
        <v>0</v>
      </c>
      <c r="D76" s="215">
        <v>0</v>
      </c>
      <c r="E76" s="215">
        <v>57.95</v>
      </c>
      <c r="F76" s="216">
        <v>57.95</v>
      </c>
      <c r="G76" s="215">
        <v>70.674999999999997</v>
      </c>
      <c r="H76" s="215">
        <v>82.010999999999996</v>
      </c>
      <c r="I76" s="215">
        <v>88.900999999999996</v>
      </c>
      <c r="J76" s="215">
        <v>93.385000000000005</v>
      </c>
      <c r="K76" s="213">
        <v>93.385000000000005</v>
      </c>
      <c r="L76" s="215">
        <v>96.977000000000004</v>
      </c>
      <c r="M76" s="215">
        <v>101.79900000000001</v>
      </c>
      <c r="N76" s="440">
        <v>1920.1780000000001</v>
      </c>
      <c r="O76" s="215"/>
      <c r="P76" s="213"/>
    </row>
    <row r="77" spans="1:16" x14ac:dyDescent="0.2">
      <c r="A77" s="210" t="s">
        <v>143</v>
      </c>
      <c r="B77" s="215">
        <v>0</v>
      </c>
      <c r="C77" s="215">
        <v>0</v>
      </c>
      <c r="D77" s="215">
        <v>0</v>
      </c>
      <c r="E77" s="215">
        <v>113.78200000000001</v>
      </c>
      <c r="F77" s="216">
        <v>113.78200000000001</v>
      </c>
      <c r="G77" s="215">
        <v>105.40600000000001</v>
      </c>
      <c r="H77" s="215">
        <v>107.56200000000001</v>
      </c>
      <c r="I77" s="215">
        <v>119.262</v>
      </c>
      <c r="J77" s="215">
        <v>166.75</v>
      </c>
      <c r="K77" s="213">
        <v>166.75</v>
      </c>
      <c r="L77" s="215">
        <v>185.18</v>
      </c>
      <c r="M77" s="215">
        <v>193.88499999999999</v>
      </c>
      <c r="N77" s="440">
        <v>200.19</v>
      </c>
      <c r="O77" s="215"/>
      <c r="P77" s="213"/>
    </row>
    <row r="78" spans="1:16" x14ac:dyDescent="0.2">
      <c r="A78" s="210" t="s">
        <v>119</v>
      </c>
      <c r="B78" s="217">
        <v>0</v>
      </c>
      <c r="C78" s="217">
        <v>0</v>
      </c>
      <c r="D78" s="217">
        <v>0</v>
      </c>
      <c r="E78" s="217">
        <v>1.206</v>
      </c>
      <c r="F78" s="218">
        <v>1.206</v>
      </c>
      <c r="G78" s="217">
        <v>1.2199646268128759</v>
      </c>
      <c r="H78" s="217">
        <v>1.243577081123264</v>
      </c>
      <c r="I78" s="217">
        <v>1.293854962261392</v>
      </c>
      <c r="J78" s="217">
        <v>1.3321839695882636</v>
      </c>
      <c r="K78" s="219">
        <v>1.3321839695882636</v>
      </c>
      <c r="L78" s="217">
        <v>1.34</v>
      </c>
      <c r="M78" s="217">
        <v>1.3786874134323519</v>
      </c>
      <c r="N78" s="444">
        <v>1.9049603734653766</v>
      </c>
      <c r="O78" s="217"/>
      <c r="P78" s="219"/>
    </row>
    <row r="79" spans="1:16" x14ac:dyDescent="0.2">
      <c r="A79" s="210"/>
      <c r="B79" s="220"/>
      <c r="C79" s="220"/>
      <c r="D79" s="220"/>
      <c r="E79" s="220"/>
      <c r="F79" s="218"/>
      <c r="G79" s="220"/>
      <c r="H79" s="220"/>
      <c r="I79" s="220"/>
      <c r="J79" s="220"/>
      <c r="K79" s="219"/>
      <c r="L79" s="220"/>
      <c r="M79" s="220"/>
      <c r="N79" s="443"/>
      <c r="O79" s="220"/>
      <c r="P79" s="219"/>
    </row>
    <row r="80" spans="1:16" x14ac:dyDescent="0.2">
      <c r="A80" s="210" t="s">
        <v>112</v>
      </c>
      <c r="B80" s="220">
        <v>0</v>
      </c>
      <c r="C80" s="220">
        <v>0</v>
      </c>
      <c r="D80" s="220">
        <v>0</v>
      </c>
      <c r="E80" s="220">
        <v>0.78100506783342249</v>
      </c>
      <c r="F80" s="221">
        <v>0.78100506783342249</v>
      </c>
      <c r="G80" s="220">
        <v>0.79679072577937915</v>
      </c>
      <c r="H80" s="220">
        <v>0.82302579244697915</v>
      </c>
      <c r="I80" s="220">
        <v>0.84844728046186568</v>
      </c>
      <c r="J80" s="220">
        <v>0.84587484673720537</v>
      </c>
      <c r="K80" s="221">
        <v>0.84587484673720537</v>
      </c>
      <c r="L80" s="220">
        <v>0.86310447203333318</v>
      </c>
      <c r="M80" s="220">
        <v>0.87434803224276914</v>
      </c>
      <c r="N80" s="443">
        <v>0.47327774166104525</v>
      </c>
      <c r="O80" s="220"/>
      <c r="P80" s="221"/>
    </row>
    <row r="81" spans="1:16" x14ac:dyDescent="0.2">
      <c r="A81" s="210" t="s">
        <v>113</v>
      </c>
      <c r="B81" s="220">
        <v>0</v>
      </c>
      <c r="C81" s="220">
        <v>0</v>
      </c>
      <c r="D81" s="220">
        <v>0</v>
      </c>
      <c r="E81" s="220">
        <v>4.5999999999999999E-2</v>
      </c>
      <c r="F81" s="221">
        <v>4.5999999999999999E-2</v>
      </c>
      <c r="G81" s="220">
        <v>4.9000000000000002E-2</v>
      </c>
      <c r="H81" s="220">
        <v>0.05</v>
      </c>
      <c r="I81" s="220">
        <v>5.2999999999999999E-2</v>
      </c>
      <c r="J81" s="220">
        <v>5.6000000000000001E-2</v>
      </c>
      <c r="K81" s="221">
        <v>5.6000000000000001E-2</v>
      </c>
      <c r="L81" s="220">
        <v>6.2327486421511889E-2</v>
      </c>
      <c r="M81" s="220">
        <v>7.4608474441529543E-2</v>
      </c>
      <c r="N81" s="443">
        <v>0.65225098884022581</v>
      </c>
      <c r="O81" s="220"/>
      <c r="P81" s="221"/>
    </row>
    <row r="82" spans="1:16" x14ac:dyDescent="0.2">
      <c r="A82" s="210"/>
      <c r="B82" s="220"/>
      <c r="C82" s="220"/>
      <c r="D82" s="220"/>
      <c r="E82" s="220"/>
      <c r="F82" s="221"/>
      <c r="G82" s="220"/>
      <c r="H82" s="220"/>
      <c r="I82" s="220"/>
      <c r="J82" s="220"/>
      <c r="K82" s="221"/>
      <c r="L82" s="220"/>
      <c r="M82" s="220"/>
      <c r="N82" s="443"/>
      <c r="O82" s="220"/>
      <c r="P82" s="221"/>
    </row>
    <row r="83" spans="1:16" x14ac:dyDescent="0.2">
      <c r="A83" s="210" t="s">
        <v>114</v>
      </c>
      <c r="B83" s="220">
        <v>0</v>
      </c>
      <c r="C83" s="220">
        <v>0</v>
      </c>
      <c r="D83" s="220">
        <v>0</v>
      </c>
      <c r="E83" s="220">
        <v>9.4007574069948766E-2</v>
      </c>
      <c r="F83" s="221">
        <v>9.4007574069948766E-2</v>
      </c>
      <c r="G83" s="220">
        <v>0.10981915795422435</v>
      </c>
      <c r="H83" s="220">
        <v>0.12776054491381791</v>
      </c>
      <c r="I83" s="220">
        <v>0.15098221664826877</v>
      </c>
      <c r="J83" s="220">
        <v>0.16908494309510314</v>
      </c>
      <c r="K83" s="221">
        <v>0.16908494309510314</v>
      </c>
      <c r="L83" s="220">
        <v>0.13330551721157424</v>
      </c>
      <c r="M83" s="220">
        <v>0.14958475591088238</v>
      </c>
      <c r="N83" s="443">
        <v>0.30062633219218998</v>
      </c>
      <c r="O83" s="220"/>
      <c r="P83" s="221"/>
    </row>
    <row r="84" spans="1:16" x14ac:dyDescent="0.2">
      <c r="A84" s="210" t="s">
        <v>115</v>
      </c>
      <c r="B84" s="220">
        <v>0</v>
      </c>
      <c r="C84" s="220">
        <v>0</v>
      </c>
      <c r="D84" s="220">
        <v>0</v>
      </c>
      <c r="E84" s="220">
        <v>0</v>
      </c>
      <c r="F84" s="221">
        <v>0</v>
      </c>
      <c r="G84" s="220">
        <v>0</v>
      </c>
      <c r="H84" s="220">
        <v>0</v>
      </c>
      <c r="I84" s="220">
        <v>0</v>
      </c>
      <c r="J84" s="220">
        <v>0</v>
      </c>
      <c r="K84" s="221">
        <v>0</v>
      </c>
      <c r="L84" s="220">
        <v>0</v>
      </c>
      <c r="M84" s="220">
        <v>0</v>
      </c>
      <c r="N84" s="443">
        <v>0.27257587699426922</v>
      </c>
      <c r="O84" s="220"/>
      <c r="P84" s="221"/>
    </row>
    <row r="85" spans="1:16" x14ac:dyDescent="0.2">
      <c r="A85" s="210"/>
      <c r="B85" s="212"/>
      <c r="C85" s="212"/>
      <c r="D85" s="212"/>
      <c r="E85" s="212"/>
      <c r="F85" s="213"/>
      <c r="G85" s="212"/>
      <c r="H85" s="212"/>
      <c r="I85" s="212"/>
      <c r="J85" s="212"/>
      <c r="K85" s="213"/>
      <c r="L85" s="212"/>
      <c r="M85" s="212"/>
      <c r="N85" s="442"/>
      <c r="O85" s="212"/>
      <c r="P85" s="213"/>
    </row>
    <row r="86" spans="1:16" x14ac:dyDescent="0.2">
      <c r="A86" s="207" t="s">
        <v>80</v>
      </c>
      <c r="B86" s="212">
        <v>573.19500000000005</v>
      </c>
      <c r="C86" s="212">
        <v>656.54600000000005</v>
      </c>
      <c r="D86" s="212">
        <v>772.50099999999998</v>
      </c>
      <c r="E86" s="212">
        <v>902.06899999999996</v>
      </c>
      <c r="F86" s="213">
        <v>902.06899999999996</v>
      </c>
      <c r="G86" s="212">
        <v>986.01599999999996</v>
      </c>
      <c r="H86" s="212">
        <v>1057.223</v>
      </c>
      <c r="I86" s="212">
        <v>1166.68</v>
      </c>
      <c r="J86" s="212">
        <v>1291.5450000000001</v>
      </c>
      <c r="K86" s="213">
        <v>1291.5450000000001</v>
      </c>
      <c r="L86" s="212">
        <v>1261.836</v>
      </c>
      <c r="M86" s="212">
        <v>1308.9359999999999</v>
      </c>
      <c r="N86" s="442">
        <v>1327.193</v>
      </c>
      <c r="O86" s="212"/>
      <c r="P86" s="213"/>
    </row>
    <row r="87" spans="1:16" s="291" customFormat="1" x14ac:dyDescent="0.2">
      <c r="A87" s="372" t="s">
        <v>155</v>
      </c>
      <c r="B87" s="345">
        <v>81.622</v>
      </c>
      <c r="C87" s="345">
        <v>83.350999999999999</v>
      </c>
      <c r="D87" s="345">
        <v>115.95499999999993</v>
      </c>
      <c r="E87" s="345">
        <v>129.56799999999998</v>
      </c>
      <c r="F87" s="347">
        <v>410.49599999999998</v>
      </c>
      <c r="G87" s="345">
        <v>83.947000000000003</v>
      </c>
      <c r="H87" s="345">
        <v>71.206999999999994</v>
      </c>
      <c r="I87" s="345">
        <v>109.45700000000011</v>
      </c>
      <c r="J87" s="345">
        <v>124.86500000000001</v>
      </c>
      <c r="K87" s="347">
        <v>280.01900000000001</v>
      </c>
      <c r="L87" s="345">
        <v>-29.70900000000006</v>
      </c>
      <c r="M87" s="345">
        <v>47.099999999999909</v>
      </c>
      <c r="N87" s="441">
        <v>18.257000000000062</v>
      </c>
      <c r="O87" s="345"/>
      <c r="P87" s="347"/>
    </row>
    <row r="88" spans="1:16" x14ac:dyDescent="0.2">
      <c r="A88" s="222"/>
      <c r="B88" s="223"/>
      <c r="C88" s="223"/>
      <c r="D88" s="223"/>
      <c r="E88" s="223"/>
      <c r="F88" s="224"/>
      <c r="G88" s="215"/>
      <c r="H88" s="215"/>
      <c r="I88" s="215"/>
      <c r="J88" s="215"/>
      <c r="K88" s="209"/>
      <c r="L88" s="215"/>
      <c r="M88" s="215"/>
      <c r="N88" s="440"/>
      <c r="O88" s="223"/>
      <c r="P88" s="224"/>
    </row>
    <row r="89" spans="1:16" x14ac:dyDescent="0.2">
      <c r="A89" s="225" t="s">
        <v>2</v>
      </c>
      <c r="B89" s="226"/>
      <c r="C89" s="226"/>
      <c r="D89" s="226"/>
      <c r="E89" s="226"/>
      <c r="F89" s="227"/>
      <c r="G89" s="226"/>
      <c r="H89" s="226"/>
      <c r="I89" s="226"/>
      <c r="J89" s="226"/>
      <c r="K89" s="227"/>
      <c r="L89" s="226"/>
      <c r="M89" s="226"/>
      <c r="N89" s="439"/>
      <c r="O89" s="58"/>
      <c r="P89" s="59"/>
    </row>
    <row r="90" spans="1:16" x14ac:dyDescent="0.2">
      <c r="A90" s="228" t="s">
        <v>75</v>
      </c>
      <c r="B90" s="229"/>
      <c r="C90" s="229"/>
      <c r="D90" s="229"/>
      <c r="E90" s="229"/>
      <c r="F90" s="230"/>
      <c r="G90" s="229"/>
      <c r="H90" s="229"/>
      <c r="I90" s="229"/>
      <c r="J90" s="229"/>
      <c r="K90" s="230"/>
      <c r="L90" s="229"/>
      <c r="M90" s="229"/>
      <c r="N90" s="438"/>
      <c r="O90" s="60"/>
    </row>
    <row r="91" spans="1:16" x14ac:dyDescent="0.2">
      <c r="A91" s="231"/>
      <c r="B91" s="232"/>
      <c r="C91" s="232"/>
      <c r="D91" s="232"/>
      <c r="E91" s="232"/>
      <c r="F91" s="230"/>
      <c r="G91" s="232"/>
      <c r="H91" s="232"/>
      <c r="I91" s="232"/>
      <c r="J91" s="232"/>
      <c r="K91" s="230"/>
      <c r="L91" s="232"/>
      <c r="M91" s="232"/>
      <c r="N91" s="437"/>
    </row>
    <row r="92" spans="1:16" x14ac:dyDescent="0.2">
      <c r="A92" s="228" t="s">
        <v>76</v>
      </c>
      <c r="B92" s="233">
        <v>16705.55</v>
      </c>
      <c r="C92" s="233">
        <v>17120.054</v>
      </c>
      <c r="D92" s="233">
        <v>17948.465</v>
      </c>
      <c r="E92" s="233">
        <v>18386.444</v>
      </c>
      <c r="F92" s="234">
        <v>18386.444</v>
      </c>
      <c r="G92" s="233">
        <v>18277.863000000001</v>
      </c>
      <c r="H92" s="233">
        <v>18479.268</v>
      </c>
      <c r="I92" s="233">
        <v>19568.481</v>
      </c>
      <c r="J92" s="233">
        <v>20419.466</v>
      </c>
      <c r="K92" s="235">
        <v>20419.466</v>
      </c>
      <c r="L92" s="233">
        <v>21847.466</v>
      </c>
      <c r="M92" s="233">
        <v>22491.469999997851</v>
      </c>
      <c r="N92" s="434">
        <v>23849.11</v>
      </c>
      <c r="O92" s="61"/>
      <c r="P92" s="49"/>
    </row>
    <row r="93" spans="1:16" x14ac:dyDescent="0.2">
      <c r="A93" s="231" t="s">
        <v>77</v>
      </c>
      <c r="B93" s="233">
        <v>16684.734</v>
      </c>
      <c r="C93" s="233">
        <v>17098.506000000001</v>
      </c>
      <c r="D93" s="233">
        <v>17923.441999999999</v>
      </c>
      <c r="E93" s="233">
        <v>18367.928</v>
      </c>
      <c r="F93" s="234">
        <v>18367.928</v>
      </c>
      <c r="G93" s="233">
        <v>18241.118000000002</v>
      </c>
      <c r="H93" s="233">
        <v>18442.848999999998</v>
      </c>
      <c r="I93" s="233">
        <v>19397.531999999999</v>
      </c>
      <c r="J93" s="233">
        <v>20251.388999999999</v>
      </c>
      <c r="K93" s="235">
        <v>20251.388999999999</v>
      </c>
      <c r="L93" s="233">
        <v>21681.392</v>
      </c>
      <c r="M93" s="233">
        <v>22354.539999997851</v>
      </c>
      <c r="N93" s="434">
        <v>23738.116999999998</v>
      </c>
      <c r="O93" s="61"/>
      <c r="P93" s="49"/>
    </row>
    <row r="94" spans="1:16" x14ac:dyDescent="0.2">
      <c r="A94" s="231" t="s">
        <v>78</v>
      </c>
      <c r="B94" s="233">
        <v>786.96584999999993</v>
      </c>
      <c r="C94" s="233">
        <v>939.52700000000004</v>
      </c>
      <c r="D94" s="233">
        <v>1182.279</v>
      </c>
      <c r="E94" s="233">
        <v>1398.1849999999999</v>
      </c>
      <c r="F94" s="234">
        <v>1398.1849999999999</v>
      </c>
      <c r="G94" s="233">
        <v>1606.2570000000001</v>
      </c>
      <c r="H94" s="233">
        <v>1890.42</v>
      </c>
      <c r="I94" s="233">
        <v>2413.4270000000001</v>
      </c>
      <c r="J94" s="233">
        <v>3026.3377222222221</v>
      </c>
      <c r="K94" s="235">
        <v>3026.3377222222221</v>
      </c>
      <c r="L94" s="233">
        <v>3404.078</v>
      </c>
      <c r="M94" s="233">
        <v>3872.9110000000001</v>
      </c>
      <c r="N94" s="434">
        <v>4396.7070000000003</v>
      </c>
      <c r="O94" s="61"/>
      <c r="P94" s="49"/>
    </row>
    <row r="95" spans="1:16" x14ac:dyDescent="0.2">
      <c r="A95" s="231" t="s">
        <v>79</v>
      </c>
      <c r="B95" s="233">
        <v>10951.178</v>
      </c>
      <c r="C95" s="233">
        <v>11812.032999999999</v>
      </c>
      <c r="D95" s="233">
        <v>11854.536480000001</v>
      </c>
      <c r="E95" s="233">
        <v>11552.876</v>
      </c>
      <c r="F95" s="234">
        <v>11552.876</v>
      </c>
      <c r="G95" s="233">
        <v>9723.9310000000005</v>
      </c>
      <c r="H95" s="233">
        <v>8818.2690000000002</v>
      </c>
      <c r="I95" s="233">
        <v>9560.232</v>
      </c>
      <c r="J95" s="233">
        <v>7900.3429999999998</v>
      </c>
      <c r="K95" s="235">
        <v>7900.3429999999998</v>
      </c>
      <c r="L95" s="233">
        <v>7464.5450000000001</v>
      </c>
      <c r="M95" s="233">
        <v>7518.5690000000004</v>
      </c>
      <c r="N95" s="434">
        <v>7360.3869999999997</v>
      </c>
      <c r="O95" s="61"/>
      <c r="P95" s="49"/>
    </row>
    <row r="96" spans="1:16" x14ac:dyDescent="0.2">
      <c r="A96" s="236"/>
      <c r="B96" s="233"/>
      <c r="C96" s="233"/>
      <c r="D96" s="233"/>
      <c r="E96" s="233"/>
      <c r="F96" s="234"/>
      <c r="G96" s="233"/>
      <c r="H96" s="233"/>
      <c r="I96" s="233"/>
      <c r="J96" s="233"/>
      <c r="K96" s="235"/>
      <c r="L96" s="233"/>
      <c r="M96" s="233"/>
      <c r="N96" s="434"/>
      <c r="O96" s="61"/>
      <c r="P96" s="49"/>
    </row>
    <row r="97" spans="1:16" x14ac:dyDescent="0.2">
      <c r="A97" s="231"/>
      <c r="B97" s="233"/>
      <c r="C97" s="233"/>
      <c r="D97" s="233"/>
      <c r="E97" s="233"/>
      <c r="F97" s="234"/>
      <c r="G97" s="233"/>
      <c r="H97" s="233"/>
      <c r="I97" s="233"/>
      <c r="J97" s="233"/>
      <c r="K97" s="235"/>
      <c r="L97" s="233"/>
      <c r="M97" s="233"/>
      <c r="N97" s="434"/>
      <c r="O97" s="61"/>
      <c r="P97" s="49"/>
    </row>
    <row r="98" spans="1:16" x14ac:dyDescent="0.2">
      <c r="A98" s="228" t="s">
        <v>95</v>
      </c>
      <c r="B98" s="233"/>
      <c r="C98" s="233"/>
      <c r="D98" s="233"/>
      <c r="E98" s="233"/>
      <c r="F98" s="234"/>
      <c r="G98" s="233"/>
      <c r="H98" s="233"/>
      <c r="I98" s="233"/>
      <c r="J98" s="233"/>
      <c r="K98" s="235"/>
      <c r="L98" s="233"/>
      <c r="M98" s="233"/>
      <c r="N98" s="434"/>
      <c r="O98" s="61"/>
      <c r="P98" s="49"/>
    </row>
    <row r="99" spans="1:16" x14ac:dyDescent="0.2">
      <c r="A99" s="231" t="s">
        <v>109</v>
      </c>
      <c r="B99" s="233">
        <v>0</v>
      </c>
      <c r="C99" s="233">
        <v>0</v>
      </c>
      <c r="D99" s="233">
        <v>0</v>
      </c>
      <c r="E99" s="233">
        <v>0</v>
      </c>
      <c r="F99" s="235">
        <v>0</v>
      </c>
      <c r="G99" s="233">
        <v>0</v>
      </c>
      <c r="H99" s="233">
        <v>0</v>
      </c>
      <c r="I99" s="233">
        <v>0</v>
      </c>
      <c r="J99" s="233">
        <v>0</v>
      </c>
      <c r="K99" s="235">
        <v>0</v>
      </c>
      <c r="L99" s="233">
        <v>0</v>
      </c>
      <c r="M99" s="233">
        <v>0</v>
      </c>
      <c r="N99" s="434">
        <v>0</v>
      </c>
      <c r="O99" s="61"/>
      <c r="P99" s="49"/>
    </row>
    <row r="100" spans="1:16" x14ac:dyDescent="0.2">
      <c r="A100" s="231" t="s">
        <v>116</v>
      </c>
      <c r="B100" s="233">
        <v>0</v>
      </c>
      <c r="C100" s="233">
        <v>0</v>
      </c>
      <c r="D100" s="233">
        <v>0</v>
      </c>
      <c r="E100" s="233">
        <v>0</v>
      </c>
      <c r="F100" s="235">
        <v>0</v>
      </c>
      <c r="G100" s="233">
        <v>0</v>
      </c>
      <c r="H100" s="233">
        <v>0</v>
      </c>
      <c r="I100" s="233">
        <v>0</v>
      </c>
      <c r="J100" s="233">
        <v>0</v>
      </c>
      <c r="K100" s="235">
        <v>0</v>
      </c>
      <c r="L100" s="233">
        <v>0</v>
      </c>
      <c r="M100" s="233">
        <v>0</v>
      </c>
      <c r="N100" s="434">
        <v>0</v>
      </c>
      <c r="O100" s="61"/>
      <c r="P100" s="49"/>
    </row>
    <row r="101" spans="1:16" x14ac:dyDescent="0.2">
      <c r="A101" s="231" t="s">
        <v>110</v>
      </c>
      <c r="B101" s="233">
        <v>0</v>
      </c>
      <c r="C101" s="233">
        <v>0</v>
      </c>
      <c r="D101" s="233">
        <v>0</v>
      </c>
      <c r="E101" s="233">
        <v>0</v>
      </c>
      <c r="F101" s="235">
        <v>0</v>
      </c>
      <c r="G101" s="233">
        <v>0</v>
      </c>
      <c r="H101" s="233">
        <v>0</v>
      </c>
      <c r="I101" s="233">
        <v>0</v>
      </c>
      <c r="J101" s="233">
        <v>0</v>
      </c>
      <c r="K101" s="235">
        <v>0</v>
      </c>
      <c r="L101" s="233">
        <v>0</v>
      </c>
      <c r="M101" s="233">
        <v>0</v>
      </c>
      <c r="N101" s="434">
        <v>0</v>
      </c>
      <c r="O101" s="61"/>
      <c r="P101" s="49"/>
    </row>
    <row r="102" spans="1:16" x14ac:dyDescent="0.2">
      <c r="A102" s="231"/>
      <c r="B102" s="233"/>
      <c r="C102" s="233"/>
      <c r="D102" s="233"/>
      <c r="E102" s="233"/>
      <c r="F102" s="235"/>
      <c r="G102" s="233"/>
      <c r="H102" s="233"/>
      <c r="I102" s="233"/>
      <c r="J102" s="233"/>
      <c r="K102" s="235"/>
      <c r="L102" s="233"/>
      <c r="M102" s="233"/>
      <c r="N102" s="434"/>
      <c r="O102" s="61"/>
      <c r="P102" s="49"/>
    </row>
    <row r="103" spans="1:16" x14ac:dyDescent="0.2">
      <c r="A103" s="231" t="s">
        <v>111</v>
      </c>
      <c r="B103" s="233">
        <v>0</v>
      </c>
      <c r="C103" s="233">
        <v>0</v>
      </c>
      <c r="D103" s="233">
        <v>0</v>
      </c>
      <c r="E103" s="233">
        <v>0</v>
      </c>
      <c r="F103" s="235">
        <v>0</v>
      </c>
      <c r="G103" s="233">
        <v>0</v>
      </c>
      <c r="H103" s="233">
        <v>0</v>
      </c>
      <c r="I103" s="233">
        <v>0</v>
      </c>
      <c r="J103" s="233">
        <v>0</v>
      </c>
      <c r="K103" s="235">
        <v>0</v>
      </c>
      <c r="L103" s="233">
        <v>0</v>
      </c>
      <c r="M103" s="233">
        <v>0</v>
      </c>
      <c r="N103" s="434">
        <v>0</v>
      </c>
      <c r="O103" s="61"/>
      <c r="P103" s="49"/>
    </row>
    <row r="104" spans="1:16" x14ac:dyDescent="0.2">
      <c r="A104" s="231" t="s">
        <v>117</v>
      </c>
      <c r="B104" s="233">
        <v>0</v>
      </c>
      <c r="C104" s="233">
        <v>0</v>
      </c>
      <c r="D104" s="233">
        <v>0</v>
      </c>
      <c r="E104" s="233">
        <v>0</v>
      </c>
      <c r="F104" s="235">
        <v>0</v>
      </c>
      <c r="G104" s="233">
        <v>0</v>
      </c>
      <c r="H104" s="233">
        <v>0</v>
      </c>
      <c r="I104" s="233">
        <v>0</v>
      </c>
      <c r="J104" s="233">
        <v>0</v>
      </c>
      <c r="K104" s="235">
        <v>0</v>
      </c>
      <c r="L104" s="233">
        <v>0</v>
      </c>
      <c r="M104" s="233">
        <v>0</v>
      </c>
      <c r="N104" s="434">
        <v>0</v>
      </c>
      <c r="O104" s="61"/>
      <c r="P104" s="49"/>
    </row>
    <row r="105" spans="1:16" x14ac:dyDescent="0.2">
      <c r="A105" s="231" t="s">
        <v>118</v>
      </c>
      <c r="B105" s="233">
        <v>0</v>
      </c>
      <c r="C105" s="233">
        <v>0</v>
      </c>
      <c r="D105" s="233">
        <v>0</v>
      </c>
      <c r="E105" s="233">
        <v>0</v>
      </c>
      <c r="F105" s="235">
        <v>0</v>
      </c>
      <c r="G105" s="233">
        <v>0</v>
      </c>
      <c r="H105" s="233">
        <v>0</v>
      </c>
      <c r="I105" s="233">
        <v>0</v>
      </c>
      <c r="J105" s="233">
        <v>0</v>
      </c>
      <c r="K105" s="235">
        <v>0</v>
      </c>
      <c r="L105" s="233">
        <v>0</v>
      </c>
      <c r="M105" s="233">
        <v>0</v>
      </c>
      <c r="N105" s="434">
        <v>0</v>
      </c>
      <c r="O105" s="61"/>
      <c r="P105" s="49"/>
    </row>
    <row r="106" spans="1:16" x14ac:dyDescent="0.2">
      <c r="A106" s="231" t="s">
        <v>143</v>
      </c>
      <c r="B106" s="233">
        <v>0</v>
      </c>
      <c r="C106" s="233">
        <v>0</v>
      </c>
      <c r="D106" s="233">
        <v>0</v>
      </c>
      <c r="E106" s="233">
        <v>0</v>
      </c>
      <c r="F106" s="235">
        <v>0</v>
      </c>
      <c r="G106" s="233">
        <v>0</v>
      </c>
      <c r="H106" s="233">
        <v>0</v>
      </c>
      <c r="I106" s="233">
        <v>0</v>
      </c>
      <c r="J106" s="233">
        <v>0</v>
      </c>
      <c r="K106" s="235">
        <v>0</v>
      </c>
      <c r="L106" s="233">
        <v>0</v>
      </c>
      <c r="M106" s="233">
        <v>0</v>
      </c>
      <c r="N106" s="434">
        <v>0</v>
      </c>
      <c r="O106" s="61"/>
      <c r="P106" s="49"/>
    </row>
    <row r="107" spans="1:16" x14ac:dyDescent="0.2">
      <c r="A107" s="231" t="s">
        <v>119</v>
      </c>
      <c r="B107" s="233">
        <v>0</v>
      </c>
      <c r="C107" s="233">
        <v>0</v>
      </c>
      <c r="D107" s="233">
        <v>0</v>
      </c>
      <c r="E107" s="233">
        <v>0</v>
      </c>
      <c r="F107" s="237">
        <v>0</v>
      </c>
      <c r="G107" s="233">
        <v>0</v>
      </c>
      <c r="H107" s="233">
        <v>0</v>
      </c>
      <c r="I107" s="233">
        <v>0</v>
      </c>
      <c r="J107" s="233">
        <v>0</v>
      </c>
      <c r="K107" s="237">
        <v>0</v>
      </c>
      <c r="L107" s="233">
        <v>0</v>
      </c>
      <c r="M107" s="233">
        <v>0</v>
      </c>
      <c r="N107" s="434">
        <v>0</v>
      </c>
      <c r="O107" s="61"/>
      <c r="P107" s="52"/>
    </row>
    <row r="108" spans="1:16" x14ac:dyDescent="0.2">
      <c r="A108" s="231"/>
      <c r="B108" s="233"/>
      <c r="C108" s="233"/>
      <c r="D108" s="233"/>
      <c r="E108" s="233"/>
      <c r="F108" s="237"/>
      <c r="G108" s="233"/>
      <c r="H108" s="233"/>
      <c r="I108" s="233"/>
      <c r="J108" s="233"/>
      <c r="K108" s="237"/>
      <c r="L108" s="233"/>
      <c r="M108" s="233"/>
      <c r="N108" s="434"/>
      <c r="O108" s="61"/>
      <c r="P108" s="52"/>
    </row>
    <row r="109" spans="1:16" x14ac:dyDescent="0.2">
      <c r="A109" s="231" t="s">
        <v>112</v>
      </c>
      <c r="B109" s="238">
        <v>0</v>
      </c>
      <c r="C109" s="238">
        <v>0</v>
      </c>
      <c r="D109" s="238">
        <v>0</v>
      </c>
      <c r="E109" s="238">
        <v>0</v>
      </c>
      <c r="F109" s="239">
        <v>0</v>
      </c>
      <c r="G109" s="238">
        <v>0</v>
      </c>
      <c r="H109" s="238">
        <v>0</v>
      </c>
      <c r="I109" s="238">
        <v>0</v>
      </c>
      <c r="J109" s="238">
        <v>0</v>
      </c>
      <c r="K109" s="239">
        <v>0</v>
      </c>
      <c r="L109" s="238">
        <v>0</v>
      </c>
      <c r="M109" s="238">
        <v>0</v>
      </c>
      <c r="N109" s="436">
        <v>0</v>
      </c>
      <c r="O109" s="54"/>
      <c r="P109" s="55"/>
    </row>
    <row r="110" spans="1:16" x14ac:dyDescent="0.2">
      <c r="A110" s="231" t="s">
        <v>113</v>
      </c>
      <c r="B110" s="238">
        <v>0</v>
      </c>
      <c r="C110" s="238">
        <v>0</v>
      </c>
      <c r="D110" s="238">
        <v>0</v>
      </c>
      <c r="E110" s="238">
        <v>0</v>
      </c>
      <c r="F110" s="239">
        <v>0</v>
      </c>
      <c r="G110" s="238">
        <v>0</v>
      </c>
      <c r="H110" s="238">
        <v>0</v>
      </c>
      <c r="I110" s="238">
        <v>0</v>
      </c>
      <c r="J110" s="238">
        <v>0</v>
      </c>
      <c r="K110" s="239">
        <v>0</v>
      </c>
      <c r="L110" s="238">
        <v>0</v>
      </c>
      <c r="M110" s="238">
        <v>0</v>
      </c>
      <c r="N110" s="436">
        <v>0</v>
      </c>
      <c r="O110" s="54"/>
      <c r="P110" s="55"/>
    </row>
    <row r="111" spans="1:16" x14ac:dyDescent="0.2">
      <c r="A111" s="231"/>
      <c r="B111" s="238"/>
      <c r="C111" s="238"/>
      <c r="D111" s="238"/>
      <c r="E111" s="238"/>
      <c r="F111" s="239"/>
      <c r="G111" s="238"/>
      <c r="H111" s="238"/>
      <c r="I111" s="238"/>
      <c r="J111" s="238"/>
      <c r="K111" s="239"/>
      <c r="L111" s="238"/>
      <c r="M111" s="238"/>
      <c r="N111" s="436"/>
      <c r="O111" s="54"/>
      <c r="P111" s="55"/>
    </row>
    <row r="112" spans="1:16" x14ac:dyDescent="0.2">
      <c r="A112" s="231" t="s">
        <v>114</v>
      </c>
      <c r="B112" s="238">
        <v>0</v>
      </c>
      <c r="C112" s="238">
        <v>0</v>
      </c>
      <c r="D112" s="238">
        <v>0</v>
      </c>
      <c r="E112" s="238">
        <v>0</v>
      </c>
      <c r="F112" s="239">
        <v>0</v>
      </c>
      <c r="G112" s="238">
        <v>0</v>
      </c>
      <c r="H112" s="238">
        <v>0</v>
      </c>
      <c r="I112" s="238">
        <v>0</v>
      </c>
      <c r="J112" s="238">
        <v>0</v>
      </c>
      <c r="K112" s="239">
        <v>0</v>
      </c>
      <c r="L112" s="238">
        <v>0</v>
      </c>
      <c r="M112" s="238">
        <v>0</v>
      </c>
      <c r="N112" s="436">
        <v>0</v>
      </c>
      <c r="O112" s="54"/>
      <c r="P112" s="55"/>
    </row>
    <row r="113" spans="1:16" x14ac:dyDescent="0.2">
      <c r="A113" s="231" t="s">
        <v>115</v>
      </c>
      <c r="B113" s="238">
        <v>0</v>
      </c>
      <c r="C113" s="238">
        <v>0</v>
      </c>
      <c r="D113" s="238">
        <v>0</v>
      </c>
      <c r="E113" s="238">
        <v>0</v>
      </c>
      <c r="F113" s="239">
        <v>0</v>
      </c>
      <c r="G113" s="238">
        <v>0</v>
      </c>
      <c r="H113" s="238">
        <v>0</v>
      </c>
      <c r="I113" s="238">
        <v>0</v>
      </c>
      <c r="J113" s="238">
        <v>0</v>
      </c>
      <c r="K113" s="239">
        <v>0</v>
      </c>
      <c r="L113" s="238">
        <v>0</v>
      </c>
      <c r="M113" s="238">
        <v>0</v>
      </c>
      <c r="N113" s="436">
        <v>0</v>
      </c>
      <c r="O113" s="54"/>
      <c r="P113" s="55"/>
    </row>
    <row r="114" spans="1:16" x14ac:dyDescent="0.2">
      <c r="A114" s="231"/>
      <c r="B114" s="233"/>
      <c r="C114" s="233"/>
      <c r="D114" s="233"/>
      <c r="E114" s="233"/>
      <c r="F114" s="234"/>
      <c r="G114" s="233"/>
      <c r="H114" s="233"/>
      <c r="I114" s="233"/>
      <c r="J114" s="233"/>
      <c r="K114" s="235"/>
      <c r="L114" s="233"/>
      <c r="M114" s="233"/>
      <c r="N114" s="434"/>
      <c r="O114" s="61"/>
      <c r="P114" s="49"/>
    </row>
    <row r="115" spans="1:16" x14ac:dyDescent="0.2">
      <c r="A115" s="231" t="s">
        <v>80</v>
      </c>
      <c r="B115" s="233">
        <v>1335.502</v>
      </c>
      <c r="C115" s="233">
        <v>1860.9469999999999</v>
      </c>
      <c r="D115" s="233">
        <v>2312.8449999999998</v>
      </c>
      <c r="E115" s="233">
        <v>2728.8310000000001</v>
      </c>
      <c r="F115" s="234">
        <v>2728.8310000000001</v>
      </c>
      <c r="G115" s="233">
        <v>2936.4650000000001</v>
      </c>
      <c r="H115" s="233">
        <v>3293.8270000000002</v>
      </c>
      <c r="I115" s="233">
        <v>3688.3809999999999</v>
      </c>
      <c r="J115" s="233">
        <v>4093.4540000000002</v>
      </c>
      <c r="K115" s="235">
        <v>4093.4540000000002</v>
      </c>
      <c r="L115" s="233">
        <v>4900.93</v>
      </c>
      <c r="M115" s="233">
        <v>4706.3230000000003</v>
      </c>
      <c r="N115" s="434">
        <v>5191.6329999999998</v>
      </c>
      <c r="O115" s="61"/>
      <c r="P115" s="49"/>
    </row>
    <row r="116" spans="1:16" s="291" customFormat="1" x14ac:dyDescent="0.2">
      <c r="A116" s="366" t="s">
        <v>155</v>
      </c>
      <c r="B116" s="367">
        <v>100.325</v>
      </c>
      <c r="C116" s="367">
        <v>525.44499999999994</v>
      </c>
      <c r="D116" s="367">
        <v>451.89799999999991</v>
      </c>
      <c r="E116" s="367">
        <v>415.98600000000033</v>
      </c>
      <c r="F116" s="368">
        <v>1493.654</v>
      </c>
      <c r="G116" s="367">
        <v>207.63400000000001</v>
      </c>
      <c r="H116" s="367">
        <v>357.36200000000008</v>
      </c>
      <c r="I116" s="367">
        <v>394.55399999999963</v>
      </c>
      <c r="J116" s="367">
        <v>405.07300000000032</v>
      </c>
      <c r="K116" s="369">
        <v>970.06899999999996</v>
      </c>
      <c r="L116" s="367">
        <v>807.47600000000011</v>
      </c>
      <c r="M116" s="367">
        <v>-194.60699999999997</v>
      </c>
      <c r="N116" s="433">
        <v>485.30999999999949</v>
      </c>
      <c r="O116" s="370"/>
      <c r="P116" s="371"/>
    </row>
    <row r="117" spans="1:16" x14ac:dyDescent="0.2">
      <c r="A117" s="62"/>
      <c r="B117" s="63"/>
      <c r="C117" s="63"/>
      <c r="D117" s="63"/>
      <c r="G117" s="48"/>
      <c r="H117" s="48"/>
      <c r="I117" s="48"/>
      <c r="J117" s="48"/>
      <c r="L117" s="48"/>
      <c r="M117" s="48"/>
      <c r="N117" s="432"/>
    </row>
    <row r="118" spans="1:16" x14ac:dyDescent="0.2">
      <c r="A118" s="62"/>
      <c r="B118" s="63"/>
      <c r="C118" s="63"/>
      <c r="D118" s="63"/>
    </row>
    <row r="119" spans="1:16" x14ac:dyDescent="0.2">
      <c r="A119" s="62"/>
      <c r="B119" s="63"/>
      <c r="C119" s="63"/>
      <c r="D119" s="63"/>
    </row>
    <row r="120" spans="1:16" x14ac:dyDescent="0.2">
      <c r="A120" s="62"/>
      <c r="B120" s="63"/>
      <c r="C120" s="63"/>
      <c r="D120" s="63"/>
    </row>
    <row r="121" spans="1:16" x14ac:dyDescent="0.2">
      <c r="A121" s="62"/>
      <c r="B121" s="63"/>
      <c r="C121" s="63"/>
      <c r="D121" s="63"/>
    </row>
    <row r="122" spans="1:16" x14ac:dyDescent="0.2">
      <c r="A122" s="62"/>
      <c r="B122" s="63"/>
      <c r="C122" s="63"/>
      <c r="D122" s="63"/>
    </row>
    <row r="123" spans="1:16" x14ac:dyDescent="0.2">
      <c r="A123" s="62"/>
      <c r="B123" s="63"/>
      <c r="C123" s="63"/>
      <c r="D123" s="63"/>
    </row>
    <row r="124" spans="1:16" x14ac:dyDescent="0.2">
      <c r="A124" s="62"/>
      <c r="B124" s="63"/>
      <c r="C124" s="63"/>
      <c r="D124" s="63"/>
    </row>
    <row r="125" spans="1:16" x14ac:dyDescent="0.2">
      <c r="A125" s="62"/>
      <c r="B125" s="63"/>
      <c r="C125" s="63"/>
      <c r="D125" s="63"/>
    </row>
    <row r="126" spans="1:16" x14ac:dyDescent="0.2">
      <c r="A126" s="62"/>
      <c r="B126" s="63"/>
      <c r="C126" s="63"/>
      <c r="D126" s="63"/>
    </row>
    <row r="127" spans="1:16" x14ac:dyDescent="0.2">
      <c r="A127" s="62"/>
      <c r="B127" s="63"/>
      <c r="C127" s="63"/>
      <c r="D127" s="63"/>
    </row>
    <row r="128" spans="1:16" x14ac:dyDescent="0.2">
      <c r="B128" s="48"/>
      <c r="C128" s="48"/>
      <c r="D128" s="48"/>
    </row>
    <row r="129" spans="2:4" x14ac:dyDescent="0.2">
      <c r="B129" s="48"/>
      <c r="C129" s="48"/>
      <c r="D129" s="48"/>
    </row>
    <row r="130" spans="2:4" x14ac:dyDescent="0.2">
      <c r="B130" s="48"/>
      <c r="C130" s="48"/>
      <c r="D130" s="48"/>
    </row>
    <row r="131" spans="2:4" x14ac:dyDescent="0.2">
      <c r="B131" s="48"/>
      <c r="C131" s="48"/>
      <c r="D131" s="48"/>
    </row>
    <row r="132" spans="2:4" x14ac:dyDescent="0.2">
      <c r="B132" s="48"/>
      <c r="C132" s="48"/>
      <c r="D132" s="48"/>
    </row>
    <row r="133" spans="2:4" x14ac:dyDescent="0.2">
      <c r="B133" s="48"/>
      <c r="C133" s="48"/>
      <c r="D133" s="48"/>
    </row>
    <row r="134" spans="2:4" x14ac:dyDescent="0.2">
      <c r="B134" s="48"/>
      <c r="C134" s="48"/>
      <c r="D134" s="48"/>
    </row>
  </sheetData>
  <hyperlinks>
    <hyperlink ref="A1" location="Index!Print_Area" display="Back to index"/>
  </hyperlinks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zoomScaleNormal="100" zoomScaleSheetLayoutView="85" workbookViewId="0">
      <pane xSplit="1" ySplit="2" topLeftCell="G3" activePane="bottomRight" state="frozenSplit"/>
      <selection activeCell="A37" sqref="A37"/>
      <selection pane="topRight" activeCell="A37" sqref="A37"/>
      <selection pane="bottomLeft" activeCell="A37" sqref="A37"/>
      <selection pane="bottomRight" activeCell="N78" sqref="N78"/>
    </sheetView>
  </sheetViews>
  <sheetFormatPr defaultColWidth="9.140625" defaultRowHeight="12.75" x14ac:dyDescent="0.2"/>
  <cols>
    <col min="1" max="1" width="36.7109375" style="7" customWidth="1"/>
    <col min="2" max="4" width="12.140625" style="34" bestFit="1" customWidth="1"/>
    <col min="5" max="5" width="12.140625" style="66" bestFit="1" customWidth="1"/>
    <col min="6" max="6" width="10.5703125" style="35" customWidth="1"/>
    <col min="7" max="7" width="12.140625" style="6" bestFit="1" customWidth="1"/>
    <col min="8" max="9" width="10.28515625" style="6" customWidth="1"/>
    <col min="10" max="10" width="12.140625" style="66" bestFit="1" customWidth="1"/>
    <col min="11" max="11" width="11.5703125" style="35" bestFit="1" customWidth="1"/>
    <col min="12" max="12" width="12.140625" style="6" bestFit="1" customWidth="1"/>
    <col min="13" max="14" width="10.28515625" style="6" customWidth="1"/>
    <col min="15" max="15" width="12.140625" style="66" bestFit="1" customWidth="1"/>
    <col min="16" max="16" width="10.5703125" style="35" customWidth="1"/>
    <col min="17" max="16384" width="9.140625" style="6"/>
  </cols>
  <sheetData>
    <row r="1" spans="1:18" x14ac:dyDescent="0.2">
      <c r="A1" s="1" t="s">
        <v>65</v>
      </c>
      <c r="B1" s="28" t="s">
        <v>55</v>
      </c>
      <c r="C1" s="28" t="s">
        <v>56</v>
      </c>
      <c r="D1" s="28" t="s">
        <v>57</v>
      </c>
      <c r="E1" s="64" t="s">
        <v>58</v>
      </c>
      <c r="F1" s="29" t="s">
        <v>59</v>
      </c>
      <c r="G1" s="28" t="s">
        <v>96</v>
      </c>
      <c r="H1" s="28" t="s">
        <v>97</v>
      </c>
      <c r="I1" s="28" t="s">
        <v>98</v>
      </c>
      <c r="J1" s="64" t="s">
        <v>99</v>
      </c>
      <c r="K1" s="29" t="s">
        <v>100</v>
      </c>
      <c r="L1" s="28" t="s">
        <v>129</v>
      </c>
      <c r="M1" s="28" t="s">
        <v>130</v>
      </c>
      <c r="N1" s="460" t="s">
        <v>131</v>
      </c>
      <c r="O1" s="64" t="s">
        <v>132</v>
      </c>
      <c r="P1" s="29" t="s">
        <v>133</v>
      </c>
    </row>
    <row r="2" spans="1:18" x14ac:dyDescent="0.2">
      <c r="A2" s="9" t="s">
        <v>3</v>
      </c>
      <c r="B2" s="56"/>
      <c r="C2" s="56"/>
      <c r="D2" s="56"/>
      <c r="E2" s="65"/>
      <c r="F2" s="57"/>
      <c r="G2" s="56"/>
      <c r="H2" s="56"/>
      <c r="I2" s="56"/>
      <c r="J2" s="65"/>
      <c r="K2" s="57"/>
      <c r="L2" s="56"/>
      <c r="M2" s="56"/>
      <c r="N2" s="456"/>
      <c r="O2" s="65"/>
      <c r="P2" s="57"/>
    </row>
    <row r="3" spans="1:18" x14ac:dyDescent="0.2">
      <c r="A3" s="330" t="s">
        <v>173</v>
      </c>
      <c r="B3" s="331">
        <v>1285333.1105838327</v>
      </c>
      <c r="C3" s="332">
        <v>1298747.7910756366</v>
      </c>
      <c r="D3" s="332">
        <v>1310529.7301529783</v>
      </c>
      <c r="E3" s="333">
        <v>1374381.8392382192</v>
      </c>
      <c r="F3" s="334">
        <v>5268992.4710506666</v>
      </c>
      <c r="G3" s="331">
        <v>1350175.402320232</v>
      </c>
      <c r="H3" s="332">
        <v>1356535.4336168205</v>
      </c>
      <c r="I3" s="332">
        <v>1382750.7840033215</v>
      </c>
      <c r="J3" s="333">
        <v>1463915.9103291074</v>
      </c>
      <c r="K3" s="334">
        <v>5553377.5302694822</v>
      </c>
      <c r="L3" s="331">
        <v>1404868.6497862262</v>
      </c>
      <c r="M3" s="332">
        <v>1447156.5288846293</v>
      </c>
      <c r="N3" s="332">
        <v>1674493.9830857182</v>
      </c>
      <c r="O3" s="69"/>
      <c r="P3" s="70"/>
    </row>
    <row r="4" spans="1:18" x14ac:dyDescent="0.2">
      <c r="A4" s="3"/>
      <c r="B4" s="67"/>
      <c r="C4" s="68"/>
      <c r="D4" s="68"/>
      <c r="E4" s="69"/>
      <c r="F4" s="70"/>
      <c r="G4" s="67"/>
      <c r="H4" s="68"/>
      <c r="I4" s="68"/>
      <c r="J4" s="69"/>
      <c r="K4" s="70"/>
      <c r="L4" s="67"/>
      <c r="M4" s="68"/>
      <c r="N4" s="68"/>
      <c r="O4" s="69"/>
      <c r="P4" s="70"/>
    </row>
    <row r="5" spans="1:18" x14ac:dyDescent="0.2">
      <c r="A5" s="3" t="s">
        <v>32</v>
      </c>
      <c r="B5" s="67">
        <v>1117849.7177572162</v>
      </c>
      <c r="C5" s="68">
        <v>1121880.059739142</v>
      </c>
      <c r="D5" s="68">
        <v>1132556.7243624434</v>
      </c>
      <c r="E5" s="69">
        <v>1164314.4307388668</v>
      </c>
      <c r="F5" s="70">
        <v>4536600.9325976679</v>
      </c>
      <c r="G5" s="67">
        <v>1137467.8926186727</v>
      </c>
      <c r="H5" s="68">
        <v>1138394.5304977065</v>
      </c>
      <c r="I5" s="68">
        <v>1155799.4344121248</v>
      </c>
      <c r="J5" s="69">
        <v>1210816.2444976498</v>
      </c>
      <c r="K5" s="70">
        <v>4642478.1020261543</v>
      </c>
      <c r="L5" s="67">
        <v>1159625.5661385241</v>
      </c>
      <c r="M5" s="68">
        <v>1176609.367285114</v>
      </c>
      <c r="N5" s="68">
        <v>1199292.8031847507</v>
      </c>
      <c r="O5" s="69"/>
      <c r="P5" s="70"/>
    </row>
    <row r="6" spans="1:18" x14ac:dyDescent="0.2">
      <c r="A6" s="7" t="s">
        <v>81</v>
      </c>
      <c r="B6" s="71">
        <v>904391.26465724525</v>
      </c>
      <c r="C6" s="71">
        <v>889270.83080662263</v>
      </c>
      <c r="D6" s="71">
        <v>889026.71637665736</v>
      </c>
      <c r="E6" s="72">
        <v>909091.11955236236</v>
      </c>
      <c r="F6" s="73">
        <v>3591779.9313928871</v>
      </c>
      <c r="G6" s="71">
        <v>864304.57784774003</v>
      </c>
      <c r="H6" s="71">
        <v>855586.54393345222</v>
      </c>
      <c r="I6" s="71">
        <v>869470.08572978154</v>
      </c>
      <c r="J6" s="72">
        <v>902149.41385582439</v>
      </c>
      <c r="K6" s="73">
        <v>3491510.6213667984</v>
      </c>
      <c r="L6" s="71">
        <v>845681.60572868865</v>
      </c>
      <c r="M6" s="71">
        <v>842007.15313578327</v>
      </c>
      <c r="N6" s="71">
        <v>842782.53718739504</v>
      </c>
      <c r="O6" s="72"/>
      <c r="P6" s="73"/>
    </row>
    <row r="7" spans="1:18" x14ac:dyDescent="0.2">
      <c r="A7" s="7" t="s">
        <v>82</v>
      </c>
      <c r="B7" s="71">
        <v>116602.27857350907</v>
      </c>
      <c r="C7" s="71">
        <v>129883.21526227085</v>
      </c>
      <c r="D7" s="71">
        <v>138944.19962716353</v>
      </c>
      <c r="E7" s="72">
        <v>147399.18608794294</v>
      </c>
      <c r="F7" s="73">
        <v>532828.87955088634</v>
      </c>
      <c r="G7" s="71">
        <v>162936.44816214367</v>
      </c>
      <c r="H7" s="71">
        <v>169974.45484839578</v>
      </c>
      <c r="I7" s="71">
        <v>177743.70012377982</v>
      </c>
      <c r="J7" s="72">
        <v>190744.09105579002</v>
      </c>
      <c r="K7" s="73">
        <v>701398.69419010927</v>
      </c>
      <c r="L7" s="71">
        <v>199823.03787732625</v>
      </c>
      <c r="M7" s="71">
        <v>219465.20402294982</v>
      </c>
      <c r="N7" s="71">
        <v>243864.16964607014</v>
      </c>
      <c r="O7" s="72"/>
      <c r="P7" s="73"/>
    </row>
    <row r="8" spans="1:18" x14ac:dyDescent="0.2">
      <c r="A8" s="7" t="s">
        <v>83</v>
      </c>
      <c r="B8" s="71">
        <v>96856.174526461909</v>
      </c>
      <c r="C8" s="71">
        <v>102726.01367024846</v>
      </c>
      <c r="D8" s="71">
        <v>104585.80835862248</v>
      </c>
      <c r="E8" s="72">
        <v>107824.12509856137</v>
      </c>
      <c r="F8" s="73">
        <v>411992.1216538942</v>
      </c>
      <c r="G8" s="71">
        <v>110226.86660878905</v>
      </c>
      <c r="H8" s="71">
        <v>112833.53171585838</v>
      </c>
      <c r="I8" s="71">
        <v>108585.64855856333</v>
      </c>
      <c r="J8" s="72">
        <v>117922.73958603558</v>
      </c>
      <c r="K8" s="73">
        <v>449568.78646924638</v>
      </c>
      <c r="L8" s="71">
        <v>114120.92253250927</v>
      </c>
      <c r="M8" s="71">
        <v>115137.01012638128</v>
      </c>
      <c r="N8" s="71">
        <v>112646.09635128554</v>
      </c>
      <c r="O8" s="72"/>
      <c r="P8" s="73"/>
    </row>
    <row r="9" spans="1:18" x14ac:dyDescent="0.2">
      <c r="B9" s="61"/>
      <c r="C9" s="61"/>
      <c r="D9" s="61"/>
      <c r="E9" s="72"/>
      <c r="F9" s="50"/>
      <c r="G9" s="329"/>
      <c r="H9" s="61"/>
      <c r="I9" s="61"/>
      <c r="J9" s="72"/>
      <c r="K9" s="50"/>
      <c r="L9" s="329"/>
      <c r="M9" s="61"/>
      <c r="N9" s="61"/>
      <c r="O9" s="72"/>
      <c r="P9" s="50"/>
    </row>
    <row r="10" spans="1:18" x14ac:dyDescent="0.2">
      <c r="A10" s="3" t="s">
        <v>102</v>
      </c>
      <c r="B10" s="67">
        <v>87909.408207150045</v>
      </c>
      <c r="C10" s="68">
        <v>89598.19306623064</v>
      </c>
      <c r="D10" s="68">
        <v>91530.718616251819</v>
      </c>
      <c r="E10" s="69">
        <v>109380.89395135094</v>
      </c>
      <c r="F10" s="70">
        <v>378419.21384098346</v>
      </c>
      <c r="G10" s="67">
        <v>111469.04689354992</v>
      </c>
      <c r="H10" s="68">
        <v>112121.62206100566</v>
      </c>
      <c r="I10" s="68">
        <v>117998.44906708019</v>
      </c>
      <c r="J10" s="69">
        <v>117877.36543258086</v>
      </c>
      <c r="K10" s="70">
        <v>459466.48345421662</v>
      </c>
      <c r="L10" s="67">
        <v>124942.45668011821</v>
      </c>
      <c r="M10" s="68">
        <v>129175.8533282642</v>
      </c>
      <c r="N10" s="68">
        <v>302672.25117815699</v>
      </c>
      <c r="O10" s="69"/>
      <c r="P10" s="70"/>
      <c r="R10" s="405"/>
    </row>
    <row r="11" spans="1:18" x14ac:dyDescent="0.2">
      <c r="A11" s="7" t="s">
        <v>84</v>
      </c>
      <c r="B11" s="71">
        <v>33922.723022523576</v>
      </c>
      <c r="C11" s="71">
        <v>34827.321742362939</v>
      </c>
      <c r="D11" s="71">
        <v>34548.642870290227</v>
      </c>
      <c r="E11" s="71">
        <v>49083.215731579221</v>
      </c>
      <c r="F11" s="73">
        <v>152381.90336675599</v>
      </c>
      <c r="G11" s="71">
        <v>53630.295389870778</v>
      </c>
      <c r="H11" s="71">
        <v>54438.152878279107</v>
      </c>
      <c r="I11" s="71">
        <v>55256.267368896173</v>
      </c>
      <c r="J11" s="71">
        <v>60485.461610410588</v>
      </c>
      <c r="K11" s="73">
        <v>223810.17724745665</v>
      </c>
      <c r="L11" s="71">
        <v>60777.862253957574</v>
      </c>
      <c r="M11" s="71">
        <v>62092.74635146065</v>
      </c>
      <c r="N11" s="71">
        <v>86246.883503733508</v>
      </c>
      <c r="O11" s="71"/>
      <c r="P11" s="73"/>
    </row>
    <row r="12" spans="1:18" x14ac:dyDescent="0.2">
      <c r="A12" s="7" t="s">
        <v>82</v>
      </c>
      <c r="B12" s="71">
        <v>45877.560257600111</v>
      </c>
      <c r="C12" s="71">
        <v>46364.869315015785</v>
      </c>
      <c r="D12" s="71">
        <v>47585.603523345286</v>
      </c>
      <c r="E12" s="71">
        <v>49543.938017356137</v>
      </c>
      <c r="F12" s="73">
        <v>189371.9711133173</v>
      </c>
      <c r="G12" s="71">
        <v>49815.371948323453</v>
      </c>
      <c r="H12" s="71">
        <v>51918.259709535465</v>
      </c>
      <c r="I12" s="71">
        <v>52914.743027872377</v>
      </c>
      <c r="J12" s="71">
        <v>53475.699019999091</v>
      </c>
      <c r="K12" s="73">
        <v>208124.07370573038</v>
      </c>
      <c r="L12" s="71">
        <v>54711.471274369018</v>
      </c>
      <c r="M12" s="71">
        <v>57429.701641656618</v>
      </c>
      <c r="N12" s="71">
        <v>111421.59037941389</v>
      </c>
      <c r="O12" s="71"/>
      <c r="P12" s="73"/>
    </row>
    <row r="13" spans="1:18" x14ac:dyDescent="0.2">
      <c r="A13" s="7" t="s">
        <v>85</v>
      </c>
      <c r="B13" s="71">
        <v>5009.4105639934305</v>
      </c>
      <c r="C13" s="71">
        <v>4939.9921427869613</v>
      </c>
      <c r="D13" s="71">
        <v>5080.1821845394088</v>
      </c>
      <c r="E13" s="71">
        <v>5517.5052335972587</v>
      </c>
      <c r="F13" s="73">
        <v>20547.090124917057</v>
      </c>
      <c r="G13" s="71">
        <v>5152.3715065378492</v>
      </c>
      <c r="H13" s="71">
        <v>6019.755590886447</v>
      </c>
      <c r="I13" s="71">
        <v>6024.7730519687429</v>
      </c>
      <c r="J13" s="71">
        <v>6659.2199734622172</v>
      </c>
      <c r="K13" s="73">
        <v>23856.12012285526</v>
      </c>
      <c r="L13" s="71">
        <v>6583.3491736362585</v>
      </c>
      <c r="M13" s="71">
        <v>6696.5548598105988</v>
      </c>
      <c r="N13" s="71">
        <v>83290.37232820972</v>
      </c>
      <c r="O13" s="71"/>
      <c r="P13" s="73"/>
    </row>
    <row r="14" spans="1:18" x14ac:dyDescent="0.2">
      <c r="A14" s="7" t="s">
        <v>28</v>
      </c>
      <c r="B14" s="71">
        <v>3099.7143630329297</v>
      </c>
      <c r="C14" s="71">
        <v>3466.0098660649728</v>
      </c>
      <c r="D14" s="71">
        <v>4316.2900380768788</v>
      </c>
      <c r="E14" s="71">
        <v>5236.2349688183267</v>
      </c>
      <c r="F14" s="73">
        <v>16118.249235993109</v>
      </c>
      <c r="G14" s="71">
        <v>2871.008048817846</v>
      </c>
      <c r="H14" s="71">
        <v>-254.54611769534802</v>
      </c>
      <c r="I14" s="71">
        <v>3802.6656183429286</v>
      </c>
      <c r="J14" s="71">
        <v>-2743.0151712910265</v>
      </c>
      <c r="K14" s="73">
        <v>3676.1123781744</v>
      </c>
      <c r="L14" s="71">
        <v>2869.7739781553832</v>
      </c>
      <c r="M14" s="71">
        <v>2956.85047533633</v>
      </c>
      <c r="N14" s="71">
        <v>21713.404966799881</v>
      </c>
      <c r="O14" s="71"/>
      <c r="P14" s="73"/>
    </row>
    <row r="15" spans="1:18" x14ac:dyDescent="0.2">
      <c r="A15" s="3"/>
      <c r="B15" s="77"/>
      <c r="C15" s="77"/>
      <c r="D15" s="77"/>
      <c r="E15" s="78"/>
      <c r="F15" s="79"/>
      <c r="G15" s="77"/>
      <c r="H15" s="77"/>
      <c r="I15" s="77"/>
      <c r="J15" s="78"/>
      <c r="K15" s="79"/>
      <c r="L15" s="77"/>
      <c r="M15" s="77"/>
      <c r="N15" s="77"/>
      <c r="O15" s="78"/>
      <c r="P15" s="79"/>
    </row>
    <row r="16" spans="1:18" x14ac:dyDescent="0.2">
      <c r="A16" s="3" t="s">
        <v>103</v>
      </c>
      <c r="B16" s="67">
        <v>54412.388121359931</v>
      </c>
      <c r="C16" s="68">
        <v>55413.219873432136</v>
      </c>
      <c r="D16" s="68">
        <v>56009.136589843612</v>
      </c>
      <c r="E16" s="69">
        <v>72076.408075509476</v>
      </c>
      <c r="F16" s="70">
        <v>237911.15266014513</v>
      </c>
      <c r="G16" s="67">
        <v>77718.153438365363</v>
      </c>
      <c r="H16" s="68">
        <v>79386.762432928546</v>
      </c>
      <c r="I16" s="68">
        <v>80233.615592950606</v>
      </c>
      <c r="J16" s="69">
        <v>86655.504553903957</v>
      </c>
      <c r="K16" s="70">
        <v>323994.03601814847</v>
      </c>
      <c r="L16" s="67">
        <v>87132.339951030954</v>
      </c>
      <c r="M16" s="68">
        <v>89901.437240622909</v>
      </c>
      <c r="N16" s="68">
        <v>184191.33389067656</v>
      </c>
      <c r="O16" s="69"/>
      <c r="P16" s="70"/>
      <c r="R16" s="405"/>
    </row>
    <row r="17" spans="1:18" x14ac:dyDescent="0.2">
      <c r="A17" s="7" t="s">
        <v>84</v>
      </c>
      <c r="B17" s="71">
        <v>33707.393602523574</v>
      </c>
      <c r="C17" s="71">
        <v>34612.56407236294</v>
      </c>
      <c r="D17" s="71">
        <v>34336.167830290229</v>
      </c>
      <c r="E17" s="72">
        <v>48857.901421428622</v>
      </c>
      <c r="F17" s="73">
        <v>151514.02692660535</v>
      </c>
      <c r="G17" s="71">
        <v>53397.373641775259</v>
      </c>
      <c r="H17" s="71">
        <v>54197.345238949922</v>
      </c>
      <c r="I17" s="71">
        <v>54980.536525885145</v>
      </c>
      <c r="J17" s="72">
        <v>60199.108662267347</v>
      </c>
      <c r="K17" s="73">
        <v>222774.36406887768</v>
      </c>
      <c r="L17" s="71">
        <v>60483.925756656885</v>
      </c>
      <c r="M17" s="71">
        <v>61785.210686052327</v>
      </c>
      <c r="N17" s="71">
        <v>84921.559400471175</v>
      </c>
      <c r="O17" s="72"/>
      <c r="P17" s="73"/>
    </row>
    <row r="18" spans="1:18" x14ac:dyDescent="0.2">
      <c r="A18" s="7" t="s">
        <v>82</v>
      </c>
      <c r="B18" s="71">
        <v>18432.34443816647</v>
      </c>
      <c r="C18" s="71">
        <v>18360.47930159932</v>
      </c>
      <c r="D18" s="71">
        <v>19108.52289070504</v>
      </c>
      <c r="E18" s="72">
        <v>20504.144500699796</v>
      </c>
      <c r="F18" s="73">
        <v>76405.491131170624</v>
      </c>
      <c r="G18" s="71">
        <v>21696.91514337375</v>
      </c>
      <c r="H18" s="71">
        <v>22295.439309536534</v>
      </c>
      <c r="I18" s="71">
        <v>22373.894138481563</v>
      </c>
      <c r="J18" s="72">
        <v>23355.310753162787</v>
      </c>
      <c r="K18" s="73">
        <v>89721.55934455464</v>
      </c>
      <c r="L18" s="71">
        <v>23685.484492023235</v>
      </c>
      <c r="M18" s="71">
        <v>24972.925371499678</v>
      </c>
      <c r="N18" s="71">
        <v>60745.470087097965</v>
      </c>
      <c r="O18" s="72"/>
      <c r="P18" s="73"/>
    </row>
    <row r="19" spans="1:18" x14ac:dyDescent="0.2">
      <c r="A19" s="7" t="s">
        <v>85</v>
      </c>
      <c r="B19" s="71">
        <v>2222.5241313143842</v>
      </c>
      <c r="C19" s="71">
        <v>2440.4350244099992</v>
      </c>
      <c r="D19" s="71">
        <v>2556.3736637815168</v>
      </c>
      <c r="E19" s="72">
        <v>2712.6468005996721</v>
      </c>
      <c r="F19" s="73">
        <v>9931.9796201055724</v>
      </c>
      <c r="G19" s="71">
        <v>2623.8646532163589</v>
      </c>
      <c r="H19" s="71">
        <v>2893.9778844420866</v>
      </c>
      <c r="I19" s="71">
        <v>2879.184928583903</v>
      </c>
      <c r="J19" s="72">
        <v>3101.0851384738235</v>
      </c>
      <c r="K19" s="73">
        <v>11498.112604716172</v>
      </c>
      <c r="L19" s="71">
        <v>2962.929702350832</v>
      </c>
      <c r="M19" s="71">
        <v>3054.5942982891042</v>
      </c>
      <c r="N19" s="71">
        <v>37386.91490301639</v>
      </c>
      <c r="O19" s="72"/>
      <c r="P19" s="73"/>
    </row>
    <row r="20" spans="1:18" x14ac:dyDescent="0.2">
      <c r="A20" s="7" t="s">
        <v>28</v>
      </c>
      <c r="B20" s="71">
        <v>50.125949355498271</v>
      </c>
      <c r="C20" s="71">
        <v>-0.25852494012581595</v>
      </c>
      <c r="D20" s="71">
        <v>8.07220506682307</v>
      </c>
      <c r="E20" s="72">
        <v>1.7153527813807199</v>
      </c>
      <c r="F20" s="73">
        <v>59.654982263576251</v>
      </c>
      <c r="G20" s="71">
        <v>0</v>
      </c>
      <c r="H20" s="71">
        <v>0</v>
      </c>
      <c r="I20" s="71">
        <v>0</v>
      </c>
      <c r="J20" s="72">
        <v>0</v>
      </c>
      <c r="K20" s="73">
        <v>0</v>
      </c>
      <c r="L20" s="71">
        <v>0</v>
      </c>
      <c r="M20" s="71">
        <v>88.706884781802103</v>
      </c>
      <c r="N20" s="71">
        <v>1137.38950009107</v>
      </c>
      <c r="O20" s="72"/>
      <c r="P20" s="73"/>
    </row>
    <row r="21" spans="1:18" x14ac:dyDescent="0.2">
      <c r="B21" s="77"/>
      <c r="C21" s="77"/>
      <c r="D21" s="77"/>
      <c r="E21" s="78"/>
      <c r="F21" s="79"/>
      <c r="G21" s="77"/>
      <c r="H21" s="77"/>
      <c r="I21" s="77"/>
      <c r="J21" s="78"/>
      <c r="K21" s="79"/>
      <c r="L21" s="77"/>
      <c r="M21" s="77"/>
      <c r="N21" s="77"/>
      <c r="O21" s="78"/>
      <c r="P21" s="79"/>
    </row>
    <row r="22" spans="1:18" x14ac:dyDescent="0.2">
      <c r="A22" s="3" t="s">
        <v>105</v>
      </c>
      <c r="B22" s="67">
        <v>33497.020085790122</v>
      </c>
      <c r="C22" s="68">
        <v>34184.973192798527</v>
      </c>
      <c r="D22" s="68">
        <v>35521.582026408199</v>
      </c>
      <c r="E22" s="69">
        <v>37304.485875841463</v>
      </c>
      <c r="F22" s="70">
        <v>140508.06118083833</v>
      </c>
      <c r="G22" s="67">
        <v>33750.893455184552</v>
      </c>
      <c r="H22" s="68">
        <v>32734.85962807712</v>
      </c>
      <c r="I22" s="68">
        <v>37764.833474129606</v>
      </c>
      <c r="J22" s="69">
        <v>31221.860878676918</v>
      </c>
      <c r="K22" s="70">
        <v>135472.44743606818</v>
      </c>
      <c r="L22" s="67">
        <v>37810.116729087262</v>
      </c>
      <c r="M22" s="68">
        <v>39274.416087641286</v>
      </c>
      <c r="N22" s="68">
        <v>118480.91728748041</v>
      </c>
      <c r="O22" s="69"/>
      <c r="P22" s="70"/>
      <c r="R22" s="405"/>
    </row>
    <row r="23" spans="1:18" x14ac:dyDescent="0.2">
      <c r="A23" s="7" t="s">
        <v>84</v>
      </c>
      <c r="B23" s="71">
        <v>215.32942</v>
      </c>
      <c r="C23" s="71">
        <v>214.75766999999999</v>
      </c>
      <c r="D23" s="71">
        <v>212.47504000000001</v>
      </c>
      <c r="E23" s="72">
        <v>225.3143101505992</v>
      </c>
      <c r="F23" s="73">
        <v>867.87644015059925</v>
      </c>
      <c r="G23" s="71">
        <v>232.92174809551716</v>
      </c>
      <c r="H23" s="71">
        <v>240.80763932918444</v>
      </c>
      <c r="I23" s="71">
        <v>275.73084301102477</v>
      </c>
      <c r="J23" s="72">
        <v>286.35294814324425</v>
      </c>
      <c r="K23" s="73">
        <v>1035.8131785789706</v>
      </c>
      <c r="L23" s="71">
        <v>293.93649730068648</v>
      </c>
      <c r="M23" s="71">
        <v>307.53566540832264</v>
      </c>
      <c r="N23" s="71">
        <v>1325.3241032623268</v>
      </c>
      <c r="O23" s="72"/>
      <c r="P23" s="73"/>
    </row>
    <row r="24" spans="1:18" x14ac:dyDescent="0.2">
      <c r="A24" s="7" t="s">
        <v>82</v>
      </c>
      <c r="B24" s="71">
        <v>27445.215819433641</v>
      </c>
      <c r="C24" s="71">
        <v>28004.390013416465</v>
      </c>
      <c r="D24" s="71">
        <v>28477.080632640249</v>
      </c>
      <c r="E24" s="72">
        <v>29039.793516656337</v>
      </c>
      <c r="F24" s="73">
        <v>112966.47998214664</v>
      </c>
      <c r="G24" s="71">
        <v>28118.456804949703</v>
      </c>
      <c r="H24" s="71">
        <v>29622.820399998931</v>
      </c>
      <c r="I24" s="71">
        <v>30540.848889390811</v>
      </c>
      <c r="J24" s="72">
        <v>30120.388266836304</v>
      </c>
      <c r="K24" s="73">
        <v>118402.51436117575</v>
      </c>
      <c r="L24" s="71">
        <v>31025.986782345779</v>
      </c>
      <c r="M24" s="71">
        <v>32456.776270156945</v>
      </c>
      <c r="N24" s="71">
        <v>50676.120292315929</v>
      </c>
      <c r="O24" s="72"/>
      <c r="P24" s="73"/>
    </row>
    <row r="25" spans="1:18" x14ac:dyDescent="0.2">
      <c r="A25" s="7" t="s">
        <v>85</v>
      </c>
      <c r="B25" s="71">
        <v>2786.8864326790463</v>
      </c>
      <c r="C25" s="71">
        <v>2499.5571183769621</v>
      </c>
      <c r="D25" s="71">
        <v>2523.808520757892</v>
      </c>
      <c r="E25" s="72">
        <v>2804.8584329975865</v>
      </c>
      <c r="F25" s="73">
        <v>10615.110504811488</v>
      </c>
      <c r="G25" s="71">
        <v>2528.5068533214903</v>
      </c>
      <c r="H25" s="71">
        <v>3125.7777064443603</v>
      </c>
      <c r="I25" s="71">
        <v>3145.5881233848404</v>
      </c>
      <c r="J25" s="72">
        <v>3558.1348349883942</v>
      </c>
      <c r="K25" s="73">
        <v>12358.007518139086</v>
      </c>
      <c r="L25" s="71">
        <v>3620.4194712854264</v>
      </c>
      <c r="M25" s="71">
        <v>3641.9605615214946</v>
      </c>
      <c r="N25" s="71">
        <v>45903.457425193337</v>
      </c>
      <c r="O25" s="72"/>
      <c r="P25" s="73"/>
    </row>
    <row r="26" spans="1:18" x14ac:dyDescent="0.2">
      <c r="A26" s="7" t="s">
        <v>28</v>
      </c>
      <c r="B26" s="71">
        <v>3049.5884136774316</v>
      </c>
      <c r="C26" s="71">
        <v>3466.2683910050987</v>
      </c>
      <c r="D26" s="71">
        <v>4308.217833010056</v>
      </c>
      <c r="E26" s="72">
        <v>5234.519616036946</v>
      </c>
      <c r="F26" s="73">
        <v>16058.59425372953</v>
      </c>
      <c r="G26" s="71">
        <v>2871.008048817846</v>
      </c>
      <c r="H26" s="71">
        <v>-254.54611769534802</v>
      </c>
      <c r="I26" s="71">
        <v>3802.6656183429286</v>
      </c>
      <c r="J26" s="72">
        <v>-2743.0151712910265</v>
      </c>
      <c r="K26" s="73">
        <v>3676.1123781744</v>
      </c>
      <c r="L26" s="71">
        <v>2869.7739781553832</v>
      </c>
      <c r="M26" s="71">
        <v>2868.1435905545277</v>
      </c>
      <c r="N26" s="71">
        <v>20576.01546670881</v>
      </c>
      <c r="O26" s="72"/>
      <c r="P26" s="73"/>
    </row>
    <row r="27" spans="1:18" x14ac:dyDescent="0.2">
      <c r="B27" s="61"/>
      <c r="C27" s="61"/>
      <c r="D27" s="61"/>
      <c r="E27" s="72"/>
      <c r="F27" s="50"/>
      <c r="G27" s="61"/>
      <c r="H27" s="61"/>
      <c r="I27" s="61"/>
      <c r="J27" s="72"/>
      <c r="K27" s="50"/>
      <c r="L27" s="61"/>
      <c r="M27" s="61"/>
      <c r="N27" s="61"/>
      <c r="O27" s="72"/>
      <c r="P27" s="50"/>
    </row>
    <row r="28" spans="1:18" x14ac:dyDescent="0.2">
      <c r="A28" s="3" t="s">
        <v>52</v>
      </c>
      <c r="B28" s="80">
        <v>6415.4905393521713</v>
      </c>
      <c r="C28" s="80">
        <v>8629.8052655714564</v>
      </c>
      <c r="D28" s="80">
        <v>11437.314522148514</v>
      </c>
      <c r="E28" s="78">
        <v>14319.801133399551</v>
      </c>
      <c r="F28" s="21">
        <v>40802.411460471696</v>
      </c>
      <c r="G28" s="80">
        <v>16179.724647305669</v>
      </c>
      <c r="H28" s="80">
        <v>18526.858899010716</v>
      </c>
      <c r="I28" s="80">
        <v>21646.322918509384</v>
      </c>
      <c r="J28" s="78">
        <v>23465.709219678694</v>
      </c>
      <c r="K28" s="21">
        <v>79818.615684504461</v>
      </c>
      <c r="L28" s="80">
        <v>23015.328948069178</v>
      </c>
      <c r="M28" s="80">
        <v>25285.609354936365</v>
      </c>
      <c r="N28" s="80">
        <v>30567.995334440398</v>
      </c>
      <c r="O28" s="78"/>
      <c r="P28" s="21"/>
      <c r="R28" s="405"/>
    </row>
    <row r="29" spans="1:18" x14ac:dyDescent="0.2">
      <c r="A29" s="3"/>
      <c r="B29" s="77"/>
      <c r="C29" s="77"/>
      <c r="D29" s="77"/>
      <c r="E29" s="78"/>
      <c r="F29" s="79"/>
      <c r="G29" s="77"/>
      <c r="H29" s="77"/>
      <c r="I29" s="77"/>
      <c r="J29" s="78"/>
      <c r="K29" s="79"/>
      <c r="L29" s="77"/>
      <c r="M29" s="77"/>
      <c r="N29" s="77"/>
      <c r="O29" s="82"/>
      <c r="P29" s="83"/>
    </row>
    <row r="30" spans="1:18" s="5" customFormat="1" x14ac:dyDescent="0.2">
      <c r="A30" s="3" t="s">
        <v>122</v>
      </c>
      <c r="B30" s="77">
        <v>73158.494080114499</v>
      </c>
      <c r="C30" s="77">
        <v>78639.733004692505</v>
      </c>
      <c r="D30" s="77">
        <v>75004.972652134398</v>
      </c>
      <c r="E30" s="78">
        <v>86366.713414601894</v>
      </c>
      <c r="F30" s="79">
        <v>313169.9131515433</v>
      </c>
      <c r="G30" s="77">
        <v>85058.738160703608</v>
      </c>
      <c r="H30" s="77">
        <v>87492.422159097565</v>
      </c>
      <c r="I30" s="77">
        <v>87306.577605607134</v>
      </c>
      <c r="J30" s="78">
        <v>111756.59117919809</v>
      </c>
      <c r="K30" s="79">
        <v>371614.32910460641</v>
      </c>
      <c r="L30" s="77">
        <v>97339.106649297333</v>
      </c>
      <c r="M30" s="77">
        <v>116188.70221991655</v>
      </c>
      <c r="N30" s="77">
        <v>141983.41285017098</v>
      </c>
      <c r="O30" s="82"/>
      <c r="P30" s="83"/>
    </row>
    <row r="31" spans="1:18" s="5" customFormat="1" x14ac:dyDescent="0.2">
      <c r="A31" s="3"/>
      <c r="B31" s="74"/>
      <c r="C31" s="74"/>
      <c r="D31" s="74"/>
      <c r="E31" s="75"/>
      <c r="F31" s="76"/>
      <c r="G31" s="81"/>
      <c r="H31" s="81"/>
      <c r="I31" s="81"/>
      <c r="J31" s="82"/>
      <c r="K31" s="83"/>
      <c r="L31" s="81"/>
      <c r="M31" s="81"/>
      <c r="N31" s="81"/>
      <c r="O31" s="82"/>
      <c r="P31" s="83"/>
    </row>
    <row r="32" spans="1:18" x14ac:dyDescent="0.2">
      <c r="A32" s="3" t="s">
        <v>101</v>
      </c>
      <c r="B32" s="74">
        <v>8.6826329992613971</v>
      </c>
      <c r="C32" s="74">
        <v>8.5686010176072696</v>
      </c>
      <c r="D32" s="74">
        <v>8.4352100340705416</v>
      </c>
      <c r="E32" s="75">
        <v>8.4214426346645475</v>
      </c>
      <c r="F32" s="76">
        <v>8.5139673392330852</v>
      </c>
      <c r="G32" s="74">
        <v>8.059655404544948</v>
      </c>
      <c r="H32" s="74">
        <v>8.045876885907747</v>
      </c>
      <c r="I32" s="74">
        <v>8.0310583416358501</v>
      </c>
      <c r="J32" s="75">
        <v>8.1420545401240307</v>
      </c>
      <c r="K32" s="75">
        <v>8.0452368552029565</v>
      </c>
      <c r="L32" s="74">
        <v>7.5663514498119637</v>
      </c>
      <c r="M32" s="74">
        <v>7.5510262958470546</v>
      </c>
      <c r="N32" s="424">
        <v>7.4810354171299194</v>
      </c>
      <c r="O32" s="82"/>
      <c r="P32" s="83"/>
    </row>
    <row r="33" spans="1:16" s="291" customFormat="1" x14ac:dyDescent="0.2">
      <c r="A33" s="321" t="s">
        <v>53</v>
      </c>
      <c r="B33" s="398"/>
      <c r="C33" s="398"/>
      <c r="D33" s="398"/>
      <c r="E33" s="399"/>
      <c r="F33" s="400"/>
      <c r="G33" s="401">
        <v>-7.1709696100638265E-2</v>
      </c>
      <c r="H33" s="401">
        <v>-5.137972921279399E-2</v>
      </c>
      <c r="I33" s="401">
        <v>-3.1008976054715864E-2</v>
      </c>
      <c r="J33" s="404">
        <v>-1.6163648573800371E-2</v>
      </c>
      <c r="K33" s="404">
        <v>-4.228804563567079E-2</v>
      </c>
      <c r="L33" s="401">
        <v>-2.3422142727076212E-2</v>
      </c>
      <c r="M33" s="401">
        <v>-4.7117692687445811E-2</v>
      </c>
      <c r="N33" s="401">
        <v>-5.9239072480375521E-2</v>
      </c>
      <c r="O33" s="402"/>
      <c r="P33" s="403"/>
    </row>
    <row r="34" spans="1:16" x14ac:dyDescent="0.2">
      <c r="A34" s="3" t="s">
        <v>104</v>
      </c>
      <c r="B34" s="74">
        <v>28.81712871396088</v>
      </c>
      <c r="C34" s="74">
        <v>27.802671266193681</v>
      </c>
      <c r="D34" s="74">
        <v>28.009838814808727</v>
      </c>
      <c r="E34" s="75">
        <v>28.432703565555542</v>
      </c>
      <c r="F34" s="76">
        <v>28.734710759432343</v>
      </c>
      <c r="G34" s="74">
        <v>29.935475668660363</v>
      </c>
      <c r="H34" s="74">
        <v>30.142935172244052</v>
      </c>
      <c r="I34" s="74">
        <v>29.415203676454265</v>
      </c>
      <c r="J34" s="75">
        <v>30.001167399575717</v>
      </c>
      <c r="K34" s="75">
        <v>29.692719431220155</v>
      </c>
      <c r="L34" s="74">
        <v>29.448389557717601</v>
      </c>
      <c r="M34" s="74">
        <v>29.611656455330046</v>
      </c>
      <c r="N34" s="424">
        <v>29.34201252604116</v>
      </c>
      <c r="O34" s="82"/>
      <c r="P34" s="83"/>
    </row>
    <row r="35" spans="1:16" s="291" customFormat="1" x14ac:dyDescent="0.2">
      <c r="A35" s="321" t="s">
        <v>53</v>
      </c>
      <c r="B35" s="398"/>
      <c r="C35" s="398"/>
      <c r="D35" s="398"/>
      <c r="E35" s="399"/>
      <c r="F35" s="400"/>
      <c r="G35" s="401">
        <v>3.7161170887784367E-2</v>
      </c>
      <c r="H35" s="401">
        <v>8.0589529520623815E-2</v>
      </c>
      <c r="I35" s="401">
        <v>4.9062874363155817E-2</v>
      </c>
      <c r="J35" s="404">
        <v>5.5090208108738103E-2</v>
      </c>
      <c r="K35" s="404">
        <v>3.4110000000000001E-2</v>
      </c>
      <c r="L35" s="401">
        <v>3.2550602743050883E-2</v>
      </c>
      <c r="M35" s="401">
        <v>3.102836115647345E-2</v>
      </c>
      <c r="N35" s="401">
        <v>3.1574343018333506E-2</v>
      </c>
      <c r="O35" s="402"/>
      <c r="P35" s="403"/>
    </row>
    <row r="36" spans="1:16" x14ac:dyDescent="0.2">
      <c r="A36" s="3" t="s">
        <v>106</v>
      </c>
      <c r="B36" s="74">
        <v>1.1618058063076997</v>
      </c>
      <c r="C36" s="74">
        <v>1.2013823344075238</v>
      </c>
      <c r="D36" s="74">
        <v>1.2668172253815568</v>
      </c>
      <c r="E36" s="75">
        <v>1.315542481308795</v>
      </c>
      <c r="F36" s="76">
        <v>1.2305348894200228</v>
      </c>
      <c r="G36" s="74">
        <v>1.3015348047419721</v>
      </c>
      <c r="H36" s="74">
        <v>1.3371012710483707</v>
      </c>
      <c r="I36" s="74">
        <v>1.3907356209975832</v>
      </c>
      <c r="J36" s="75">
        <v>1.3294243953123919</v>
      </c>
      <c r="K36" s="75">
        <v>1.302642129736916</v>
      </c>
      <c r="L36" s="74">
        <v>1.1267480659188955</v>
      </c>
      <c r="M36" s="74">
        <v>1.1393263589377465</v>
      </c>
      <c r="N36" s="424">
        <v>1.2755118114262538</v>
      </c>
      <c r="O36" s="82"/>
      <c r="P36" s="83"/>
    </row>
    <row r="37" spans="1:16" s="291" customFormat="1" x14ac:dyDescent="0.2">
      <c r="A37" s="321" t="s">
        <v>53</v>
      </c>
      <c r="B37" s="398"/>
      <c r="C37" s="398"/>
      <c r="D37" s="398"/>
      <c r="E37" s="399"/>
      <c r="F37" s="400"/>
      <c r="G37" s="401">
        <v>9.2647356069671005E-2</v>
      </c>
      <c r="H37" s="401">
        <v>0.11155840090292912</v>
      </c>
      <c r="I37" s="401">
        <v>0.11924752700731855</v>
      </c>
      <c r="J37" s="404">
        <v>2.415402520043175E-2</v>
      </c>
      <c r="K37" s="404">
        <v>6.3608234936765484E-2</v>
      </c>
      <c r="L37" s="401">
        <v>-9.9374891769476337E-2</v>
      </c>
      <c r="M37" s="401">
        <v>-0.1219518370039101</v>
      </c>
      <c r="N37" s="401">
        <v>-6.784826733048066E-2</v>
      </c>
      <c r="O37" s="402"/>
      <c r="P37" s="403"/>
    </row>
    <row r="38" spans="1:16" x14ac:dyDescent="0.2">
      <c r="A38" s="30"/>
      <c r="B38" s="326"/>
      <c r="C38" s="326"/>
      <c r="D38" s="326"/>
      <c r="E38" s="327"/>
      <c r="F38" s="328"/>
      <c r="G38" s="326"/>
      <c r="H38" s="326"/>
      <c r="I38" s="326"/>
      <c r="J38" s="327"/>
      <c r="K38" s="327"/>
      <c r="L38" s="326"/>
      <c r="M38" s="326"/>
      <c r="N38" s="326"/>
      <c r="O38" s="327"/>
      <c r="P38" s="327"/>
    </row>
    <row r="39" spans="1:16" x14ac:dyDescent="0.2">
      <c r="A39" s="189"/>
      <c r="B39" s="274"/>
      <c r="C39" s="275"/>
      <c r="D39" s="275"/>
      <c r="E39" s="276"/>
      <c r="F39" s="255"/>
      <c r="G39" s="274"/>
      <c r="H39" s="274"/>
      <c r="I39" s="274"/>
      <c r="J39" s="276"/>
      <c r="K39" s="276"/>
      <c r="L39" s="274"/>
      <c r="M39" s="274"/>
      <c r="N39" s="274"/>
      <c r="O39" s="276"/>
      <c r="P39" s="276"/>
    </row>
    <row r="40" spans="1:16" s="291" customFormat="1" x14ac:dyDescent="0.2">
      <c r="A40" s="335" t="s">
        <v>86</v>
      </c>
      <c r="B40" s="336">
        <v>602492.42933677428</v>
      </c>
      <c r="C40" s="336">
        <v>603689.62417152035</v>
      </c>
      <c r="D40" s="336">
        <v>593195.51538772648</v>
      </c>
      <c r="E40" s="337">
        <v>611049.1845412926</v>
      </c>
      <c r="F40" s="338">
        <v>2410426.7534373137</v>
      </c>
      <c r="G40" s="336">
        <v>593207.53244769294</v>
      </c>
      <c r="H40" s="336">
        <v>599011.44356260751</v>
      </c>
      <c r="I40" s="336">
        <v>594711.15016851993</v>
      </c>
      <c r="J40" s="337">
        <v>618487.29939617985</v>
      </c>
      <c r="K40" s="338">
        <v>2405417.4255750002</v>
      </c>
      <c r="L40" s="336">
        <v>601169.73414721468</v>
      </c>
      <c r="M40" s="336">
        <v>610197.52047466452</v>
      </c>
      <c r="N40" s="336">
        <v>605764.8280059899</v>
      </c>
      <c r="O40" s="339"/>
      <c r="P40" s="340"/>
    </row>
    <row r="41" spans="1:16" x14ac:dyDescent="0.2">
      <c r="A41" s="186"/>
      <c r="B41" s="278"/>
      <c r="C41" s="278"/>
      <c r="D41" s="278"/>
      <c r="E41" s="254"/>
      <c r="F41" s="257"/>
      <c r="G41" s="278"/>
      <c r="H41" s="278"/>
      <c r="I41" s="278"/>
      <c r="J41" s="254"/>
      <c r="K41" s="257"/>
      <c r="L41" s="278"/>
      <c r="M41" s="278"/>
      <c r="N41" s="278"/>
      <c r="O41" s="253"/>
      <c r="P41" s="256"/>
    </row>
    <row r="42" spans="1:16" x14ac:dyDescent="0.2">
      <c r="A42" s="186" t="s">
        <v>32</v>
      </c>
      <c r="B42" s="274">
        <v>485563.38726636948</v>
      </c>
      <c r="C42" s="275">
        <v>485597.66223433748</v>
      </c>
      <c r="D42" s="275">
        <v>477863.79567345703</v>
      </c>
      <c r="E42" s="276">
        <v>489629.35010998178</v>
      </c>
      <c r="F42" s="255">
        <v>1938654.1952841457</v>
      </c>
      <c r="G42" s="274">
        <v>471008.75375849794</v>
      </c>
      <c r="H42" s="275">
        <v>476643.84685327369</v>
      </c>
      <c r="I42" s="275">
        <v>466401.90234016289</v>
      </c>
      <c r="J42" s="276">
        <v>474560.80564347625</v>
      </c>
      <c r="K42" s="255">
        <v>1888615.3085954108</v>
      </c>
      <c r="L42" s="274">
        <v>463156.44332184782</v>
      </c>
      <c r="M42" s="275">
        <v>466299.01463801658</v>
      </c>
      <c r="N42" s="275">
        <v>460999.56238063145</v>
      </c>
      <c r="O42" s="276"/>
      <c r="P42" s="255"/>
    </row>
    <row r="43" spans="1:16" x14ac:dyDescent="0.2">
      <c r="A43" s="189" t="s">
        <v>81</v>
      </c>
      <c r="B43" s="277">
        <v>383565.44968165748</v>
      </c>
      <c r="C43" s="277">
        <v>374148.14942916052</v>
      </c>
      <c r="D43" s="277">
        <v>365104.4810444364</v>
      </c>
      <c r="E43" s="253">
        <v>375137.74152843049</v>
      </c>
      <c r="F43" s="256">
        <v>1497955.8216836848</v>
      </c>
      <c r="G43" s="277">
        <v>353295.12087637116</v>
      </c>
      <c r="H43" s="277">
        <v>355062.60532259004</v>
      </c>
      <c r="I43" s="277">
        <v>342763.16337567026</v>
      </c>
      <c r="J43" s="253">
        <v>343014.4230843556</v>
      </c>
      <c r="K43" s="256">
        <v>1394135.312658987</v>
      </c>
      <c r="L43" s="277">
        <v>326539.79409839114</v>
      </c>
      <c r="M43" s="277">
        <v>323104.9943105877</v>
      </c>
      <c r="N43" s="277">
        <v>314432.11049422494</v>
      </c>
      <c r="O43" s="253"/>
      <c r="P43" s="256"/>
    </row>
    <row r="44" spans="1:16" x14ac:dyDescent="0.2">
      <c r="A44" s="189" t="s">
        <v>82</v>
      </c>
      <c r="B44" s="277">
        <v>47666.925489780442</v>
      </c>
      <c r="C44" s="277">
        <v>54354.464328653579</v>
      </c>
      <c r="D44" s="277">
        <v>55098.680497816531</v>
      </c>
      <c r="E44" s="253">
        <v>56307.40603158353</v>
      </c>
      <c r="F44" s="256">
        <v>213427.47634783408</v>
      </c>
      <c r="G44" s="277">
        <v>59999.049634843897</v>
      </c>
      <c r="H44" s="277">
        <v>62942.806028282706</v>
      </c>
      <c r="I44" s="277">
        <v>66710.126791121002</v>
      </c>
      <c r="J44" s="253">
        <v>70953.987161102297</v>
      </c>
      <c r="K44" s="256">
        <v>260605.9696153499</v>
      </c>
      <c r="L44" s="277">
        <v>77059.744176292399</v>
      </c>
      <c r="M44" s="277">
        <v>83383.350002442792</v>
      </c>
      <c r="N44" s="277">
        <v>89205.226076479506</v>
      </c>
      <c r="O44" s="253"/>
      <c r="P44" s="256"/>
    </row>
    <row r="45" spans="1:16" x14ac:dyDescent="0.2">
      <c r="A45" s="189" t="s">
        <v>83</v>
      </c>
      <c r="B45" s="277">
        <v>54331.012094931582</v>
      </c>
      <c r="C45" s="277">
        <v>57095.048476523349</v>
      </c>
      <c r="D45" s="277">
        <v>57660.634131204082</v>
      </c>
      <c r="E45" s="253">
        <v>58184.202549967733</v>
      </c>
      <c r="F45" s="256">
        <v>227270.89725262675</v>
      </c>
      <c r="G45" s="277">
        <v>57714.583247282848</v>
      </c>
      <c r="H45" s="277">
        <v>58638.435502400898</v>
      </c>
      <c r="I45" s="277">
        <v>56928.612173371635</v>
      </c>
      <c r="J45" s="253">
        <v>60592.395398018489</v>
      </c>
      <c r="K45" s="256">
        <v>233874.02632107388</v>
      </c>
      <c r="L45" s="277">
        <v>59556.905047164204</v>
      </c>
      <c r="M45" s="277">
        <v>59810.670324986051</v>
      </c>
      <c r="N45" s="277">
        <v>57362.225809926997</v>
      </c>
      <c r="O45" s="253"/>
      <c r="P45" s="256"/>
    </row>
    <row r="46" spans="1:16" x14ac:dyDescent="0.2">
      <c r="A46" s="189"/>
      <c r="B46" s="191"/>
      <c r="C46" s="191"/>
      <c r="D46" s="191"/>
      <c r="E46" s="253"/>
      <c r="F46" s="192"/>
      <c r="G46" s="191"/>
      <c r="H46" s="191"/>
      <c r="I46" s="191"/>
      <c r="J46" s="253"/>
      <c r="K46" s="192"/>
      <c r="L46" s="191"/>
      <c r="M46" s="191"/>
      <c r="N46" s="450"/>
      <c r="O46" s="253"/>
      <c r="P46" s="192"/>
    </row>
    <row r="47" spans="1:16" x14ac:dyDescent="0.2">
      <c r="A47" s="186" t="s">
        <v>102</v>
      </c>
      <c r="B47" s="274">
        <v>78974.620325135445</v>
      </c>
      <c r="C47" s="275">
        <v>80411.867320090212</v>
      </c>
      <c r="D47" s="275">
        <v>81426.150830253711</v>
      </c>
      <c r="E47" s="276">
        <v>83719.980946631244</v>
      </c>
      <c r="F47" s="255">
        <v>324532.61942211061</v>
      </c>
      <c r="G47" s="274">
        <v>84588.318216250453</v>
      </c>
      <c r="H47" s="275">
        <v>85836.306121440255</v>
      </c>
      <c r="I47" s="275">
        <v>86913.875968266628</v>
      </c>
      <c r="J47" s="276">
        <v>87172.530500138542</v>
      </c>
      <c r="K47" s="255">
        <v>344511.03080609586</v>
      </c>
      <c r="L47" s="274">
        <v>89188.986719363689</v>
      </c>
      <c r="M47" s="275">
        <v>90087.759686342004</v>
      </c>
      <c r="N47" s="275">
        <v>91052.298366461109</v>
      </c>
      <c r="O47" s="276"/>
      <c r="P47" s="255"/>
    </row>
    <row r="48" spans="1:16" x14ac:dyDescent="0.2">
      <c r="A48" s="189" t="s">
        <v>84</v>
      </c>
      <c r="B48" s="277">
        <v>33922.723022523576</v>
      </c>
      <c r="C48" s="277">
        <v>34827.321742362939</v>
      </c>
      <c r="D48" s="277">
        <v>34548.642870290227</v>
      </c>
      <c r="E48" s="277">
        <v>35540.38500068432</v>
      </c>
      <c r="F48" s="256">
        <v>138839.07263586108</v>
      </c>
      <c r="G48" s="277">
        <v>37608.328614219776</v>
      </c>
      <c r="H48" s="277">
        <v>37770.139011399908</v>
      </c>
      <c r="I48" s="277">
        <v>38051.002654534765</v>
      </c>
      <c r="J48" s="277">
        <v>39394.930729354921</v>
      </c>
      <c r="K48" s="256">
        <v>152824.40100950937</v>
      </c>
      <c r="L48" s="277">
        <v>39740.820149136998</v>
      </c>
      <c r="M48" s="277">
        <v>39480.594139235196</v>
      </c>
      <c r="N48" s="277">
        <v>38870.282956402596</v>
      </c>
      <c r="O48" s="277"/>
      <c r="P48" s="256"/>
    </row>
    <row r="49" spans="1:16" x14ac:dyDescent="0.2">
      <c r="A49" s="189" t="s">
        <v>82</v>
      </c>
      <c r="B49" s="277">
        <v>38844.934846575226</v>
      </c>
      <c r="C49" s="277">
        <v>39157.790821757168</v>
      </c>
      <c r="D49" s="277">
        <v>40020.140519663029</v>
      </c>
      <c r="E49" s="277">
        <v>40320.228871360036</v>
      </c>
      <c r="F49" s="256">
        <v>158343.09505935546</v>
      </c>
      <c r="G49" s="277">
        <v>40009.548379952452</v>
      </c>
      <c r="H49" s="277">
        <v>41562.78384589238</v>
      </c>
      <c r="I49" s="277">
        <v>42094.273810192673</v>
      </c>
      <c r="J49" s="277">
        <v>41878.7071253904</v>
      </c>
      <c r="K49" s="256">
        <v>165545.31316142791</v>
      </c>
      <c r="L49" s="277">
        <v>42391.366085396192</v>
      </c>
      <c r="M49" s="277">
        <v>43514.896574888146</v>
      </c>
      <c r="N49" s="277">
        <v>44198.475447823716</v>
      </c>
      <c r="O49" s="277"/>
      <c r="P49" s="256"/>
    </row>
    <row r="50" spans="1:16" x14ac:dyDescent="0.2">
      <c r="A50" s="189" t="s">
        <v>85</v>
      </c>
      <c r="B50" s="277">
        <v>5009.4105639934305</v>
      </c>
      <c r="C50" s="277">
        <v>4939.9921427869613</v>
      </c>
      <c r="D50" s="277">
        <v>5080.1821845394088</v>
      </c>
      <c r="E50" s="277">
        <v>5517.5052335972587</v>
      </c>
      <c r="F50" s="256">
        <v>20547.090124917057</v>
      </c>
      <c r="G50" s="277">
        <v>5152.3715065378492</v>
      </c>
      <c r="H50" s="277">
        <v>6018.6316546750331</v>
      </c>
      <c r="I50" s="277">
        <v>6024.7730519687429</v>
      </c>
      <c r="J50" s="277">
        <v>6638.6850516757786</v>
      </c>
      <c r="K50" s="256">
        <v>23834.461264857404</v>
      </c>
      <c r="L50" s="277">
        <v>6579.2414230222839</v>
      </c>
      <c r="M50" s="277">
        <v>6690.6042460508961</v>
      </c>
      <c r="N50" s="277">
        <v>6416.5554852568666</v>
      </c>
      <c r="O50" s="277"/>
      <c r="P50" s="256"/>
    </row>
    <row r="51" spans="1:16" x14ac:dyDescent="0.2">
      <c r="A51" s="189" t="s">
        <v>28</v>
      </c>
      <c r="B51" s="277">
        <v>1197.5518920432246</v>
      </c>
      <c r="C51" s="277">
        <v>1486.762613183146</v>
      </c>
      <c r="D51" s="277">
        <v>1777.1852557610437</v>
      </c>
      <c r="E51" s="277">
        <v>2341.8618409896353</v>
      </c>
      <c r="F51" s="256">
        <v>6803.3616019770498</v>
      </c>
      <c r="G51" s="277">
        <v>1818.0697155403741</v>
      </c>
      <c r="H51" s="277">
        <v>484.7516094729458</v>
      </c>
      <c r="I51" s="277">
        <v>743.82645157045863</v>
      </c>
      <c r="J51" s="277">
        <v>-739.79240628253672</v>
      </c>
      <c r="K51" s="256">
        <v>2306.8553703012417</v>
      </c>
      <c r="L51" s="277">
        <v>477.55906180822171</v>
      </c>
      <c r="M51" s="277">
        <v>401.66472616776127</v>
      </c>
      <c r="N51" s="277">
        <v>1566.9844769779454</v>
      </c>
      <c r="O51" s="277"/>
      <c r="P51" s="256"/>
    </row>
    <row r="52" spans="1:16" x14ac:dyDescent="0.2">
      <c r="A52" s="189"/>
      <c r="B52" s="191"/>
      <c r="C52" s="191"/>
      <c r="D52" s="191"/>
      <c r="E52" s="253"/>
      <c r="F52" s="192"/>
      <c r="G52" s="191"/>
      <c r="H52" s="191"/>
      <c r="I52" s="191"/>
      <c r="J52" s="253"/>
      <c r="K52" s="192"/>
      <c r="L52" s="191"/>
      <c r="M52" s="191"/>
      <c r="N52" s="450"/>
      <c r="O52" s="253"/>
      <c r="P52" s="192"/>
    </row>
    <row r="53" spans="1:16" x14ac:dyDescent="0.2">
      <c r="A53" s="186" t="s">
        <v>103</v>
      </c>
      <c r="B53" s="274">
        <v>50311.488368204402</v>
      </c>
      <c r="C53" s="275">
        <v>51540.012635046747</v>
      </c>
      <c r="D53" s="275">
        <v>52065.537943464311</v>
      </c>
      <c r="E53" s="276">
        <v>53288.990619682758</v>
      </c>
      <c r="F53" s="255">
        <v>207206.02956639821</v>
      </c>
      <c r="G53" s="274">
        <v>55729.321831516143</v>
      </c>
      <c r="H53" s="275">
        <v>56811.556155034108</v>
      </c>
      <c r="I53" s="275">
        <v>57070.861857963821</v>
      </c>
      <c r="J53" s="276">
        <v>59197.682759128038</v>
      </c>
      <c r="K53" s="255">
        <v>228809.4226036421</v>
      </c>
      <c r="L53" s="274">
        <v>59412.726221199548</v>
      </c>
      <c r="M53" s="275">
        <v>59789.251007664214</v>
      </c>
      <c r="N53" s="275">
        <v>60104.339027131391</v>
      </c>
      <c r="O53" s="276"/>
      <c r="P53" s="255"/>
    </row>
    <row r="54" spans="1:16" x14ac:dyDescent="0.2">
      <c r="A54" s="189" t="s">
        <v>84</v>
      </c>
      <c r="B54" s="277">
        <v>33707.393602523574</v>
      </c>
      <c r="C54" s="277">
        <v>34612.56407236294</v>
      </c>
      <c r="D54" s="277">
        <v>34336.167830290229</v>
      </c>
      <c r="E54" s="253">
        <v>35315.070690533721</v>
      </c>
      <c r="F54" s="256">
        <v>137971.19619571045</v>
      </c>
      <c r="G54" s="277">
        <v>37375.406866124256</v>
      </c>
      <c r="H54" s="277">
        <v>37529.331372070723</v>
      </c>
      <c r="I54" s="277">
        <v>37775.271811523737</v>
      </c>
      <c r="J54" s="253">
        <v>39108.577781211679</v>
      </c>
      <c r="K54" s="256">
        <v>151788.5878309304</v>
      </c>
      <c r="L54" s="277">
        <v>39446.88365183631</v>
      </c>
      <c r="M54" s="277">
        <v>39173.058473826874</v>
      </c>
      <c r="N54" s="277">
        <v>38523.699197317008</v>
      </c>
      <c r="O54" s="253"/>
      <c r="P54" s="256"/>
    </row>
    <row r="55" spans="1:16" x14ac:dyDescent="0.2">
      <c r="A55" s="189" t="s">
        <v>82</v>
      </c>
      <c r="B55" s="277">
        <v>14331.437218293884</v>
      </c>
      <c r="C55" s="277">
        <v>14487.273657898315</v>
      </c>
      <c r="D55" s="277">
        <v>15172.996449392565</v>
      </c>
      <c r="E55" s="253">
        <v>15261.273128549363</v>
      </c>
      <c r="F55" s="256">
        <v>59252.980454134129</v>
      </c>
      <c r="G55" s="277">
        <v>15730.050312175526</v>
      </c>
      <c r="H55" s="277">
        <v>16389.370834732716</v>
      </c>
      <c r="I55" s="277">
        <v>16416.405117856186</v>
      </c>
      <c r="J55" s="253">
        <v>16999.874024615379</v>
      </c>
      <c r="K55" s="256">
        <v>65535.700289379813</v>
      </c>
      <c r="L55" s="277">
        <v>17002.970270303664</v>
      </c>
      <c r="M55" s="277">
        <v>17491.278780734534</v>
      </c>
      <c r="N55" s="277">
        <v>18144.37119831525</v>
      </c>
      <c r="O55" s="253"/>
      <c r="P55" s="256"/>
    </row>
    <row r="56" spans="1:16" x14ac:dyDescent="0.2">
      <c r="A56" s="189" t="s">
        <v>85</v>
      </c>
      <c r="B56" s="277">
        <v>2222.5241313143842</v>
      </c>
      <c r="C56" s="277">
        <v>2440.4350244099992</v>
      </c>
      <c r="D56" s="277">
        <v>2556.3736637815168</v>
      </c>
      <c r="E56" s="253">
        <v>2712.6468005996721</v>
      </c>
      <c r="F56" s="256">
        <v>9931.9796201055724</v>
      </c>
      <c r="G56" s="277">
        <v>2623.8646532163589</v>
      </c>
      <c r="H56" s="277">
        <v>2892.8539482306733</v>
      </c>
      <c r="I56" s="277">
        <v>2879.184928583903</v>
      </c>
      <c r="J56" s="253">
        <v>3089.2309533009879</v>
      </c>
      <c r="K56" s="256">
        <v>11485.134483331924</v>
      </c>
      <c r="L56" s="277">
        <v>2962.8722990595788</v>
      </c>
      <c r="M56" s="277">
        <v>3054.5967467580558</v>
      </c>
      <c r="N56" s="277">
        <v>2731.9168998595901</v>
      </c>
      <c r="O56" s="253"/>
      <c r="P56" s="256"/>
    </row>
    <row r="57" spans="1:16" x14ac:dyDescent="0.2">
      <c r="A57" s="189" t="s">
        <v>28</v>
      </c>
      <c r="B57" s="277">
        <v>50.133416072558397</v>
      </c>
      <c r="C57" s="277">
        <v>-0.26011962451119802</v>
      </c>
      <c r="D57" s="277">
        <v>0</v>
      </c>
      <c r="E57" s="253">
        <v>0</v>
      </c>
      <c r="F57" s="256">
        <v>49.873296448047199</v>
      </c>
      <c r="G57" s="277">
        <v>0</v>
      </c>
      <c r="H57" s="277">
        <v>0</v>
      </c>
      <c r="I57" s="277">
        <v>0</v>
      </c>
      <c r="J57" s="253">
        <v>0</v>
      </c>
      <c r="K57" s="256">
        <v>0</v>
      </c>
      <c r="L57" s="277">
        <v>0</v>
      </c>
      <c r="M57" s="277">
        <v>70.317006344754304</v>
      </c>
      <c r="N57" s="277">
        <v>704.35173163955085</v>
      </c>
      <c r="O57" s="253"/>
      <c r="P57" s="256"/>
    </row>
    <row r="58" spans="1:16" x14ac:dyDescent="0.2">
      <c r="A58" s="189"/>
      <c r="B58" s="191"/>
      <c r="C58" s="191"/>
      <c r="D58" s="191"/>
      <c r="E58" s="253"/>
      <c r="F58" s="192"/>
      <c r="G58" s="191"/>
      <c r="H58" s="191"/>
      <c r="I58" s="191"/>
      <c r="J58" s="253"/>
      <c r="K58" s="192"/>
      <c r="L58" s="191"/>
      <c r="M58" s="191"/>
      <c r="N58" s="450"/>
      <c r="O58" s="253"/>
      <c r="P58" s="192"/>
    </row>
    <row r="59" spans="1:16" x14ac:dyDescent="0.2">
      <c r="A59" s="186" t="s">
        <v>105</v>
      </c>
      <c r="B59" s="274">
        <v>28663.131956931058</v>
      </c>
      <c r="C59" s="275">
        <v>28871.854685043472</v>
      </c>
      <c r="D59" s="275">
        <v>29360.6128867894</v>
      </c>
      <c r="E59" s="276">
        <v>30430.990326948489</v>
      </c>
      <c r="F59" s="255">
        <v>117326.58985571242</v>
      </c>
      <c r="G59" s="274">
        <v>28858.996384734306</v>
      </c>
      <c r="H59" s="275">
        <v>29024.749966406147</v>
      </c>
      <c r="I59" s="275">
        <v>29843.014110302815</v>
      </c>
      <c r="J59" s="276">
        <v>27974.847741010522</v>
      </c>
      <c r="K59" s="255">
        <v>115701.60820245379</v>
      </c>
      <c r="L59" s="274">
        <v>29776.260498164134</v>
      </c>
      <c r="M59" s="275">
        <v>30298.508678677779</v>
      </c>
      <c r="N59" s="275">
        <v>30947.959339329729</v>
      </c>
      <c r="O59" s="276"/>
      <c r="P59" s="255"/>
    </row>
    <row r="60" spans="1:16" x14ac:dyDescent="0.2">
      <c r="A60" s="189" t="s">
        <v>84</v>
      </c>
      <c r="B60" s="277">
        <v>215.32942</v>
      </c>
      <c r="C60" s="277">
        <v>214.75766999999999</v>
      </c>
      <c r="D60" s="277">
        <v>212.47504000000001</v>
      </c>
      <c r="E60" s="253">
        <v>225.3143101505992</v>
      </c>
      <c r="F60" s="256">
        <v>867.87644015059925</v>
      </c>
      <c r="G60" s="277">
        <v>232.92174809551716</v>
      </c>
      <c r="H60" s="277">
        <v>240.80763932918444</v>
      </c>
      <c r="I60" s="277">
        <v>275.73084301102477</v>
      </c>
      <c r="J60" s="253">
        <v>286.35294814324425</v>
      </c>
      <c r="K60" s="256">
        <v>1035.8131785789706</v>
      </c>
      <c r="L60" s="277">
        <v>293.93649730068648</v>
      </c>
      <c r="M60" s="277">
        <v>307.53566540832264</v>
      </c>
      <c r="N60" s="277">
        <v>346.5837590855898</v>
      </c>
      <c r="O60" s="253"/>
      <c r="P60" s="256"/>
    </row>
    <row r="61" spans="1:16" x14ac:dyDescent="0.2">
      <c r="A61" s="189" t="s">
        <v>82</v>
      </c>
      <c r="B61" s="277">
        <v>24513.497628281344</v>
      </c>
      <c r="C61" s="277">
        <v>24670.517163858854</v>
      </c>
      <c r="D61" s="277">
        <v>24847.144070270464</v>
      </c>
      <c r="E61" s="253">
        <v>25058.955742810671</v>
      </c>
      <c r="F61" s="256">
        <v>99090.114605221344</v>
      </c>
      <c r="G61" s="277">
        <v>24279.498067776927</v>
      </c>
      <c r="H61" s="277">
        <v>25173.413011159661</v>
      </c>
      <c r="I61" s="277">
        <v>25677.868692336488</v>
      </c>
      <c r="J61" s="253">
        <v>24878.83310077502</v>
      </c>
      <c r="K61" s="256">
        <v>100009.61287204811</v>
      </c>
      <c r="L61" s="277">
        <v>25388.395815092525</v>
      </c>
      <c r="M61" s="277">
        <v>26023.617794153608</v>
      </c>
      <c r="N61" s="277">
        <v>26054.104249508466</v>
      </c>
      <c r="O61" s="253"/>
      <c r="P61" s="256"/>
    </row>
    <row r="62" spans="1:16" x14ac:dyDescent="0.2">
      <c r="A62" s="189" t="s">
        <v>85</v>
      </c>
      <c r="B62" s="277">
        <v>2786.8864326790463</v>
      </c>
      <c r="C62" s="277">
        <v>2499.5571183769621</v>
      </c>
      <c r="D62" s="277">
        <v>2523.808520757892</v>
      </c>
      <c r="E62" s="253">
        <v>2804.8584329975865</v>
      </c>
      <c r="F62" s="256">
        <v>10615.110504811488</v>
      </c>
      <c r="G62" s="277">
        <v>2528.5068533214903</v>
      </c>
      <c r="H62" s="277">
        <v>3125.7777064443603</v>
      </c>
      <c r="I62" s="277">
        <v>3145.5881233848404</v>
      </c>
      <c r="J62" s="253">
        <v>3549.4540983747906</v>
      </c>
      <c r="K62" s="256">
        <v>12349.326781525482</v>
      </c>
      <c r="L62" s="277">
        <v>3616.3691239627055</v>
      </c>
      <c r="M62" s="277">
        <v>3636.0074992928403</v>
      </c>
      <c r="N62" s="277">
        <v>3684.6385853972765</v>
      </c>
      <c r="O62" s="253"/>
      <c r="P62" s="256"/>
    </row>
    <row r="63" spans="1:16" x14ac:dyDescent="0.2">
      <c r="A63" s="189" t="s">
        <v>28</v>
      </c>
      <c r="B63" s="277">
        <v>1147.4184759706661</v>
      </c>
      <c r="C63" s="277">
        <v>1487.0227328076571</v>
      </c>
      <c r="D63" s="277">
        <v>1777.1852557610437</v>
      </c>
      <c r="E63" s="253">
        <v>2341.8618409896353</v>
      </c>
      <c r="F63" s="256">
        <v>6753.488305529002</v>
      </c>
      <c r="G63" s="277">
        <v>1818.0697155403741</v>
      </c>
      <c r="H63" s="277">
        <v>484.7516094729458</v>
      </c>
      <c r="I63" s="277">
        <v>743.82645157045863</v>
      </c>
      <c r="J63" s="253">
        <v>-739.79240628253672</v>
      </c>
      <c r="K63" s="256">
        <v>2306.8553703012417</v>
      </c>
      <c r="L63" s="277">
        <v>477.55906180822171</v>
      </c>
      <c r="M63" s="277">
        <v>331.34771982300697</v>
      </c>
      <c r="N63" s="277">
        <v>862.63274533839456</v>
      </c>
      <c r="O63" s="253"/>
      <c r="P63" s="256"/>
    </row>
    <row r="64" spans="1:16" x14ac:dyDescent="0.2">
      <c r="A64" s="189"/>
      <c r="B64" s="191"/>
      <c r="C64" s="191"/>
      <c r="D64" s="191"/>
      <c r="E64" s="253"/>
      <c r="F64" s="192"/>
      <c r="G64" s="191"/>
      <c r="H64" s="191"/>
      <c r="I64" s="191"/>
      <c r="J64" s="253"/>
      <c r="K64" s="192"/>
      <c r="L64" s="191"/>
      <c r="M64" s="191"/>
      <c r="N64" s="450"/>
      <c r="O64" s="253"/>
      <c r="P64" s="192"/>
    </row>
    <row r="65" spans="1:16" x14ac:dyDescent="0.2">
      <c r="A65" s="186" t="s">
        <v>52</v>
      </c>
      <c r="B65" s="278">
        <v>231.6864436849169</v>
      </c>
      <c r="C65" s="278">
        <v>359.31585518541311</v>
      </c>
      <c r="D65" s="278">
        <v>544.91436725318397</v>
      </c>
      <c r="E65" s="254">
        <v>720.69319672363304</v>
      </c>
      <c r="F65" s="257">
        <v>1856.609862847147</v>
      </c>
      <c r="G65" s="278">
        <v>904.03843525510899</v>
      </c>
      <c r="H65" s="278">
        <v>1067.6674708307689</v>
      </c>
      <c r="I65" s="278">
        <v>1147.731972578832</v>
      </c>
      <c r="J65" s="254">
        <v>1383.4360675324619</v>
      </c>
      <c r="K65" s="257">
        <v>4502.8739461971718</v>
      </c>
      <c r="L65" s="278">
        <v>1062.5942120998527</v>
      </c>
      <c r="M65" s="278">
        <v>1286.9078850270434</v>
      </c>
      <c r="N65" s="278">
        <v>1517.5730187471299</v>
      </c>
      <c r="O65" s="254"/>
      <c r="P65" s="257"/>
    </row>
    <row r="66" spans="1:16" x14ac:dyDescent="0.2">
      <c r="A66" s="186"/>
      <c r="B66" s="191"/>
      <c r="C66" s="191"/>
      <c r="D66" s="191"/>
      <c r="E66" s="253"/>
      <c r="F66" s="192"/>
      <c r="G66" s="191"/>
      <c r="H66" s="191"/>
      <c r="I66" s="191"/>
      <c r="J66" s="253"/>
      <c r="K66" s="192"/>
      <c r="L66" s="191"/>
      <c r="M66" s="191"/>
      <c r="N66" s="450"/>
      <c r="O66" s="253"/>
      <c r="P66" s="192"/>
    </row>
    <row r="67" spans="1:16" s="5" customFormat="1" x14ac:dyDescent="0.2">
      <c r="A67" s="258" t="s">
        <v>122</v>
      </c>
      <c r="B67" s="259">
        <v>37722.735301584398</v>
      </c>
      <c r="C67" s="259">
        <v>37320.778761907197</v>
      </c>
      <c r="D67" s="259">
        <v>33360.654516762603</v>
      </c>
      <c r="E67" s="260">
        <v>36979.160287956001</v>
      </c>
      <c r="F67" s="261">
        <v>145383.3288682102</v>
      </c>
      <c r="G67" s="259">
        <v>36706.422037689335</v>
      </c>
      <c r="H67" s="259">
        <v>35463.623117062853</v>
      </c>
      <c r="I67" s="259">
        <v>40247.639887511621</v>
      </c>
      <c r="J67" s="260">
        <v>55370.527185032603</v>
      </c>
      <c r="K67" s="261">
        <v>167788.2122272964</v>
      </c>
      <c r="L67" s="259">
        <v>47761.709893903229</v>
      </c>
      <c r="M67" s="259">
        <v>52523.838265278784</v>
      </c>
      <c r="N67" s="259">
        <v>52195.394240150104</v>
      </c>
      <c r="O67" s="260"/>
      <c r="P67" s="261"/>
    </row>
    <row r="68" spans="1:16" x14ac:dyDescent="0.2">
      <c r="A68" s="210"/>
      <c r="B68" s="211"/>
      <c r="C68" s="211"/>
      <c r="D68" s="211"/>
      <c r="E68" s="262"/>
      <c r="F68" s="209"/>
      <c r="G68" s="211"/>
      <c r="H68" s="211"/>
      <c r="I68" s="211"/>
      <c r="J68" s="262"/>
      <c r="K68" s="209"/>
      <c r="L68" s="211"/>
      <c r="M68" s="211"/>
      <c r="N68" s="445"/>
      <c r="O68" s="262"/>
      <c r="P68" s="209"/>
    </row>
    <row r="69" spans="1:16" s="291" customFormat="1" x14ac:dyDescent="0.2">
      <c r="A69" s="341" t="s">
        <v>87</v>
      </c>
      <c r="B69" s="342">
        <v>454832.33274017804</v>
      </c>
      <c r="C69" s="342">
        <v>465933.74312062596</v>
      </c>
      <c r="D69" s="342">
        <v>480056.90971094096</v>
      </c>
      <c r="E69" s="343">
        <v>525826.29806949012</v>
      </c>
      <c r="F69" s="344">
        <v>1926649.2836412345</v>
      </c>
      <c r="G69" s="342">
        <v>529337.74291423999</v>
      </c>
      <c r="H69" s="342">
        <v>531924.39351049892</v>
      </c>
      <c r="I69" s="342">
        <v>541748.743048726</v>
      </c>
      <c r="J69" s="343">
        <v>588703.90895982308</v>
      </c>
      <c r="K69" s="344">
        <v>2191714.7884332878</v>
      </c>
      <c r="L69" s="342">
        <v>559637.09732303</v>
      </c>
      <c r="M69" s="342">
        <v>592745.87011015601</v>
      </c>
      <c r="N69" s="342">
        <v>814034.14195860608</v>
      </c>
      <c r="O69" s="346"/>
      <c r="P69" s="347"/>
    </row>
    <row r="70" spans="1:16" x14ac:dyDescent="0.2">
      <c r="A70" s="207"/>
      <c r="B70" s="264"/>
      <c r="C70" s="264"/>
      <c r="D70" s="264"/>
      <c r="E70" s="265"/>
      <c r="F70" s="266"/>
      <c r="G70" s="264"/>
      <c r="H70" s="264"/>
      <c r="I70" s="264"/>
      <c r="J70" s="265"/>
      <c r="K70" s="266"/>
      <c r="L70" s="264"/>
      <c r="M70" s="264"/>
      <c r="N70" s="264"/>
      <c r="O70" s="263"/>
      <c r="P70" s="213"/>
    </row>
    <row r="71" spans="1:16" x14ac:dyDescent="0.2">
      <c r="A71" s="207" t="s">
        <v>32</v>
      </c>
      <c r="B71" s="264">
        <v>411310.59987506579</v>
      </c>
      <c r="C71" s="264">
        <v>418622.66971935739</v>
      </c>
      <c r="D71" s="264">
        <v>432510.72935331165</v>
      </c>
      <c r="E71" s="265">
        <v>451173.85743872874</v>
      </c>
      <c r="F71" s="266">
        <v>1713617.8563864634</v>
      </c>
      <c r="G71" s="264">
        <v>453116.45218807814</v>
      </c>
      <c r="H71" s="264">
        <v>453361.62796441541</v>
      </c>
      <c r="I71" s="264">
        <v>463413.63736419304</v>
      </c>
      <c r="J71" s="265">
        <v>502327.74720995798</v>
      </c>
      <c r="K71" s="267">
        <v>1872219.4647266446</v>
      </c>
      <c r="L71" s="264">
        <v>475195.50112737488</v>
      </c>
      <c r="M71" s="264">
        <v>490505.88195032935</v>
      </c>
      <c r="N71" s="264">
        <v>512246.75687504146</v>
      </c>
      <c r="O71" s="265"/>
      <c r="P71" s="267"/>
    </row>
    <row r="72" spans="1:16" x14ac:dyDescent="0.2">
      <c r="A72" s="210" t="s">
        <v>81</v>
      </c>
      <c r="B72" s="212">
        <v>316105.09656683414</v>
      </c>
      <c r="C72" s="212">
        <v>315531.05296369083</v>
      </c>
      <c r="D72" s="212">
        <v>322897.67853354657</v>
      </c>
      <c r="E72" s="263">
        <v>334781.41169963224</v>
      </c>
      <c r="F72" s="213">
        <v>1289315.2397637037</v>
      </c>
      <c r="G72" s="212">
        <v>321876.37690042576</v>
      </c>
      <c r="H72" s="212">
        <v>316837.47032856388</v>
      </c>
      <c r="I72" s="212">
        <v>325739.98974241124</v>
      </c>
      <c r="J72" s="263">
        <v>351034.78257719893</v>
      </c>
      <c r="K72" s="268">
        <v>1315488.6195485997</v>
      </c>
      <c r="L72" s="212">
        <v>322261.89651137788</v>
      </c>
      <c r="M72" s="212">
        <v>324301.74560779182</v>
      </c>
      <c r="N72" s="442">
        <v>328739.60358449904</v>
      </c>
      <c r="O72" s="263"/>
      <c r="P72" s="268"/>
    </row>
    <row r="73" spans="1:16" x14ac:dyDescent="0.2">
      <c r="A73" s="210" t="s">
        <v>82</v>
      </c>
      <c r="B73" s="212">
        <v>64673.444629259655</v>
      </c>
      <c r="C73" s="212">
        <v>70746.984106027812</v>
      </c>
      <c r="D73" s="212">
        <v>77059.104024976739</v>
      </c>
      <c r="E73" s="263">
        <v>81992.822889303177</v>
      </c>
      <c r="F73" s="213">
        <v>294472.35564956733</v>
      </c>
      <c r="G73" s="212">
        <v>93222.538963694999</v>
      </c>
      <c r="H73" s="212">
        <v>96317.154414680903</v>
      </c>
      <c r="I73" s="212">
        <v>98923.197901182502</v>
      </c>
      <c r="J73" s="263">
        <v>106026.12416305</v>
      </c>
      <c r="K73" s="268">
        <v>394489.01544260839</v>
      </c>
      <c r="L73" s="212">
        <v>108834.86817141141</v>
      </c>
      <c r="M73" s="212">
        <v>120400.54798620779</v>
      </c>
      <c r="N73" s="442">
        <v>136739.09941165702</v>
      </c>
      <c r="O73" s="263"/>
      <c r="P73" s="268"/>
    </row>
    <row r="74" spans="1:16" x14ac:dyDescent="0.2">
      <c r="A74" s="210" t="s">
        <v>83</v>
      </c>
      <c r="B74" s="212">
        <v>30532.058678972033</v>
      </c>
      <c r="C74" s="212">
        <v>32344.632649638774</v>
      </c>
      <c r="D74" s="212">
        <v>32553.946794788364</v>
      </c>
      <c r="E74" s="263">
        <v>34399.622849793326</v>
      </c>
      <c r="F74" s="213">
        <v>129830.26097319249</v>
      </c>
      <c r="G74" s="212">
        <v>38017.536323957305</v>
      </c>
      <c r="H74" s="212">
        <v>40207.003221170606</v>
      </c>
      <c r="I74" s="212">
        <v>38750.44972059923</v>
      </c>
      <c r="J74" s="263">
        <v>45266.840469709052</v>
      </c>
      <c r="K74" s="268">
        <v>162241.82973543619</v>
      </c>
      <c r="L74" s="212">
        <v>44098.736444585556</v>
      </c>
      <c r="M74" s="212">
        <v>45803.588356329768</v>
      </c>
      <c r="N74" s="442">
        <v>46768.053878885425</v>
      </c>
      <c r="O74" s="263"/>
      <c r="P74" s="268"/>
    </row>
    <row r="75" spans="1:16" x14ac:dyDescent="0.2">
      <c r="A75" s="210"/>
      <c r="B75" s="212"/>
      <c r="C75" s="212"/>
      <c r="D75" s="212"/>
      <c r="E75" s="263"/>
      <c r="F75" s="213"/>
      <c r="G75" s="212"/>
      <c r="H75" s="212"/>
      <c r="I75" s="212"/>
      <c r="J75" s="263"/>
      <c r="K75" s="213"/>
      <c r="L75" s="212"/>
      <c r="M75" s="212"/>
      <c r="N75" s="442"/>
      <c r="O75" s="263"/>
      <c r="P75" s="213"/>
    </row>
    <row r="76" spans="1:16" x14ac:dyDescent="0.2">
      <c r="A76" s="207" t="s">
        <v>102</v>
      </c>
      <c r="B76" s="264">
        <v>8877.7531319521659</v>
      </c>
      <c r="C76" s="264">
        <v>9124.390152767457</v>
      </c>
      <c r="D76" s="264">
        <v>10062.907220250221</v>
      </c>
      <c r="E76" s="265">
        <v>25642.944417695617</v>
      </c>
      <c r="F76" s="266">
        <v>53707.994922665457</v>
      </c>
      <c r="G76" s="264">
        <v>26850.048319675963</v>
      </c>
      <c r="H76" s="264">
        <v>26274.991817662863</v>
      </c>
      <c r="I76" s="264">
        <v>31054.248263172129</v>
      </c>
      <c r="J76" s="265">
        <v>30682.063732442064</v>
      </c>
      <c r="K76" s="267">
        <v>114861.352132953</v>
      </c>
      <c r="L76" s="264">
        <v>35715.67451484863</v>
      </c>
      <c r="M76" s="264">
        <v>38897.116369114519</v>
      </c>
      <c r="N76" s="264">
        <v>211460.25407895373</v>
      </c>
      <c r="O76" s="265"/>
      <c r="P76" s="267"/>
    </row>
    <row r="77" spans="1:16" x14ac:dyDescent="0.2">
      <c r="A77" s="210" t="s">
        <v>84</v>
      </c>
      <c r="B77" s="212">
        <v>0</v>
      </c>
      <c r="C77" s="212">
        <v>0</v>
      </c>
      <c r="D77" s="212">
        <v>0</v>
      </c>
      <c r="E77" s="212">
        <v>13542.830730894901</v>
      </c>
      <c r="F77" s="213">
        <v>13542.830730894901</v>
      </c>
      <c r="G77" s="212">
        <v>16021.966775651003</v>
      </c>
      <c r="H77" s="212">
        <v>16668.013866879199</v>
      </c>
      <c r="I77" s="212">
        <v>17205.264714361401</v>
      </c>
      <c r="J77" s="212">
        <v>21090.530881055671</v>
      </c>
      <c r="K77" s="268">
        <v>70985.776237947284</v>
      </c>
      <c r="L77" s="212">
        <v>21037.042104820579</v>
      </c>
      <c r="M77" s="212">
        <v>22612.152212225461</v>
      </c>
      <c r="N77" s="442">
        <v>47376.600547330905</v>
      </c>
      <c r="O77" s="212"/>
      <c r="P77" s="268"/>
    </row>
    <row r="78" spans="1:16" x14ac:dyDescent="0.2">
      <c r="A78" s="210" t="s">
        <v>82</v>
      </c>
      <c r="B78" s="212">
        <v>6993.2850609624611</v>
      </c>
      <c r="C78" s="212">
        <v>7160.1985498856302</v>
      </c>
      <c r="D78" s="212">
        <v>7530.622857934386</v>
      </c>
      <c r="E78" s="212">
        <v>9221.4300889720253</v>
      </c>
      <c r="F78" s="213">
        <v>30905.536557754502</v>
      </c>
      <c r="G78" s="212">
        <v>9788.7062107474922</v>
      </c>
      <c r="H78" s="212">
        <v>10331.588741740539</v>
      </c>
      <c r="I78" s="212">
        <v>10790.144382038256</v>
      </c>
      <c r="J78" s="212">
        <v>11574.220694608441</v>
      </c>
      <c r="K78" s="268">
        <v>42484.660029134728</v>
      </c>
      <c r="L78" s="212">
        <v>12282.309743066917</v>
      </c>
      <c r="M78" s="212">
        <v>13882.633238147826</v>
      </c>
      <c r="N78" s="442">
        <v>67190.534213290564</v>
      </c>
      <c r="O78" s="212"/>
      <c r="P78" s="268"/>
    </row>
    <row r="79" spans="1:16" x14ac:dyDescent="0.2">
      <c r="A79" s="210" t="s">
        <v>85</v>
      </c>
      <c r="B79" s="212">
        <v>0</v>
      </c>
      <c r="C79" s="212">
        <v>0</v>
      </c>
      <c r="D79" s="212">
        <v>0</v>
      </c>
      <c r="E79" s="212">
        <v>0</v>
      </c>
      <c r="F79" s="213">
        <v>0</v>
      </c>
      <c r="G79" s="212">
        <v>0</v>
      </c>
      <c r="H79" s="212">
        <v>1.1239362114136</v>
      </c>
      <c r="I79" s="212">
        <v>0</v>
      </c>
      <c r="J79" s="212">
        <v>20.534921786438872</v>
      </c>
      <c r="K79" s="268">
        <v>21.658857997852472</v>
      </c>
      <c r="L79" s="212">
        <v>4.1077506139740816</v>
      </c>
      <c r="M79" s="212">
        <v>5.9506137597025477</v>
      </c>
      <c r="N79" s="442">
        <v>76873.81684295286</v>
      </c>
      <c r="O79" s="212"/>
      <c r="P79" s="268"/>
    </row>
    <row r="80" spans="1:16" x14ac:dyDescent="0.2">
      <c r="A80" s="210" t="s">
        <v>28</v>
      </c>
      <c r="B80" s="212">
        <v>1884.4680709897052</v>
      </c>
      <c r="C80" s="212">
        <v>1964.1916028818271</v>
      </c>
      <c r="D80" s="212">
        <v>2532.2843623158351</v>
      </c>
      <c r="E80" s="212">
        <v>2878.6835978286917</v>
      </c>
      <c r="F80" s="213">
        <v>9259.6276340160584</v>
      </c>
      <c r="G80" s="212">
        <v>1039.3753332774718</v>
      </c>
      <c r="H80" s="212">
        <v>-725.73472716829383</v>
      </c>
      <c r="I80" s="212">
        <v>3058.83916677247</v>
      </c>
      <c r="J80" s="212">
        <v>-2003.2227650084897</v>
      </c>
      <c r="K80" s="268">
        <v>1369.2570078731583</v>
      </c>
      <c r="L80" s="212">
        <v>2392.2149163471613</v>
      </c>
      <c r="M80" s="212">
        <v>2396.3803049815256</v>
      </c>
      <c r="N80" s="442">
        <v>20019.302475379358</v>
      </c>
      <c r="O80" s="212"/>
      <c r="P80" s="268"/>
    </row>
    <row r="81" spans="1:18" x14ac:dyDescent="0.2">
      <c r="A81" s="210"/>
      <c r="B81" s="212"/>
      <c r="C81" s="212"/>
      <c r="D81" s="212"/>
      <c r="E81" s="263"/>
      <c r="F81" s="213"/>
      <c r="G81" s="212"/>
      <c r="H81" s="212"/>
      <c r="I81" s="212"/>
      <c r="J81" s="263"/>
      <c r="K81" s="213"/>
      <c r="L81" s="212"/>
      <c r="M81" s="212"/>
      <c r="N81" s="442"/>
      <c r="O81" s="263"/>
      <c r="P81" s="213"/>
    </row>
    <row r="82" spans="1:18" x14ac:dyDescent="0.2">
      <c r="A82" s="207" t="s">
        <v>103</v>
      </c>
      <c r="B82" s="264">
        <v>4100.8997531555269</v>
      </c>
      <c r="C82" s="264">
        <v>3873.2072383853906</v>
      </c>
      <c r="D82" s="264">
        <v>3943.5986463792974</v>
      </c>
      <c r="E82" s="265">
        <v>18787.417455826719</v>
      </c>
      <c r="F82" s="266">
        <v>30705.12309374693</v>
      </c>
      <c r="G82" s="264">
        <v>21988.831606849224</v>
      </c>
      <c r="H82" s="264">
        <v>22575.206277894431</v>
      </c>
      <c r="I82" s="264">
        <v>23162.753734986774</v>
      </c>
      <c r="J82" s="265">
        <v>27457.821794775915</v>
      </c>
      <c r="K82" s="267">
        <v>95184.613414506355</v>
      </c>
      <c r="L82" s="264">
        <v>27719.613729831402</v>
      </c>
      <c r="M82" s="264">
        <v>30112.186232958698</v>
      </c>
      <c r="N82" s="264">
        <v>124086.99486354519</v>
      </c>
      <c r="O82" s="265"/>
      <c r="P82" s="267"/>
    </row>
    <row r="83" spans="1:18" x14ac:dyDescent="0.2">
      <c r="A83" s="210" t="s">
        <v>84</v>
      </c>
      <c r="B83" s="212">
        <v>0</v>
      </c>
      <c r="C83" s="212">
        <v>0</v>
      </c>
      <c r="D83" s="212">
        <v>0</v>
      </c>
      <c r="E83" s="263">
        <v>13542.830730894901</v>
      </c>
      <c r="F83" s="213">
        <v>13542.830730894901</v>
      </c>
      <c r="G83" s="212">
        <v>16021.966775651003</v>
      </c>
      <c r="H83" s="212">
        <v>16668.013866879199</v>
      </c>
      <c r="I83" s="212">
        <v>17205.264714361401</v>
      </c>
      <c r="J83" s="263">
        <v>21090.530881055671</v>
      </c>
      <c r="K83" s="268">
        <v>70985.776237947284</v>
      </c>
      <c r="L83" s="212">
        <v>21037.042104820579</v>
      </c>
      <c r="M83" s="212">
        <v>22612.152212225461</v>
      </c>
      <c r="N83" s="442">
        <v>46397.860203154167</v>
      </c>
      <c r="O83" s="263"/>
      <c r="P83" s="268"/>
    </row>
    <row r="84" spans="1:18" x14ac:dyDescent="0.2">
      <c r="A84" s="210" t="s">
        <v>82</v>
      </c>
      <c r="B84" s="212">
        <v>4100.9072198725871</v>
      </c>
      <c r="C84" s="212">
        <v>3873.2056437010051</v>
      </c>
      <c r="D84" s="212">
        <v>3935.5264413124742</v>
      </c>
      <c r="E84" s="263">
        <v>5242.8713721504346</v>
      </c>
      <c r="F84" s="213">
        <v>17152.510677036502</v>
      </c>
      <c r="G84" s="212">
        <v>5966.8648311982261</v>
      </c>
      <c r="H84" s="212">
        <v>5906.0684748038166</v>
      </c>
      <c r="I84" s="212">
        <v>5957.4890206253767</v>
      </c>
      <c r="J84" s="263">
        <v>6355.4367285474054</v>
      </c>
      <c r="K84" s="268">
        <v>24185.859055174824</v>
      </c>
      <c r="L84" s="212">
        <v>6682.5142217195717</v>
      </c>
      <c r="M84" s="212">
        <v>7481.6465907651436</v>
      </c>
      <c r="N84" s="442">
        <v>42601.098888782719</v>
      </c>
      <c r="O84" s="263"/>
      <c r="P84" s="268"/>
    </row>
    <row r="85" spans="1:18" x14ac:dyDescent="0.2">
      <c r="A85" s="210" t="s">
        <v>85</v>
      </c>
      <c r="B85" s="212">
        <v>0</v>
      </c>
      <c r="C85" s="212">
        <v>0</v>
      </c>
      <c r="D85" s="212">
        <v>0</v>
      </c>
      <c r="E85" s="263">
        <v>0</v>
      </c>
      <c r="F85" s="213">
        <v>0</v>
      </c>
      <c r="G85" s="212">
        <v>0</v>
      </c>
      <c r="H85" s="212">
        <v>1.1239362114136</v>
      </c>
      <c r="I85" s="212">
        <v>0</v>
      </c>
      <c r="J85" s="263">
        <v>11.8541851728354</v>
      </c>
      <c r="K85" s="268">
        <v>12.978121384249</v>
      </c>
      <c r="L85" s="212">
        <v>5.7403291253381401E-2</v>
      </c>
      <c r="M85" s="212">
        <v>-2.4484689515528999E-3</v>
      </c>
      <c r="N85" s="442">
        <v>34654.998003156797</v>
      </c>
      <c r="O85" s="263"/>
      <c r="P85" s="268"/>
    </row>
    <row r="86" spans="1:18" x14ac:dyDescent="0.2">
      <c r="A86" s="210" t="s">
        <v>28</v>
      </c>
      <c r="B86" s="212">
        <v>-7.4667170601232704E-3</v>
      </c>
      <c r="C86" s="212">
        <v>1.5946843853820601E-3</v>
      </c>
      <c r="D86" s="212">
        <v>8.07220506682307</v>
      </c>
      <c r="E86" s="263">
        <v>1.7153527813807199</v>
      </c>
      <c r="F86" s="213">
        <v>9.7816858155290483</v>
      </c>
      <c r="G86" s="212">
        <v>0</v>
      </c>
      <c r="H86" s="212">
        <v>0</v>
      </c>
      <c r="I86" s="212">
        <v>0</v>
      </c>
      <c r="J86" s="263">
        <v>0</v>
      </c>
      <c r="K86" s="268">
        <v>0</v>
      </c>
      <c r="L86" s="212">
        <v>0</v>
      </c>
      <c r="M86" s="212">
        <v>18.389878437047798</v>
      </c>
      <c r="N86" s="442">
        <v>433.03776845151901</v>
      </c>
      <c r="O86" s="263"/>
      <c r="P86" s="268"/>
    </row>
    <row r="87" spans="1:18" x14ac:dyDescent="0.2">
      <c r="A87" s="210"/>
      <c r="B87" s="212"/>
      <c r="C87" s="212"/>
      <c r="D87" s="212"/>
      <c r="E87" s="263"/>
      <c r="F87" s="213"/>
      <c r="G87" s="212"/>
      <c r="H87" s="212"/>
      <c r="I87" s="212"/>
      <c r="J87" s="263"/>
      <c r="K87" s="213"/>
      <c r="L87" s="212"/>
      <c r="M87" s="212"/>
      <c r="N87" s="442"/>
      <c r="O87" s="263"/>
      <c r="P87" s="213"/>
    </row>
    <row r="88" spans="1:18" x14ac:dyDescent="0.2">
      <c r="A88" s="207" t="s">
        <v>105</v>
      </c>
      <c r="B88" s="264">
        <v>4776.8533787966389</v>
      </c>
      <c r="C88" s="264">
        <v>5251.1829143820669</v>
      </c>
      <c r="D88" s="264">
        <v>6119.3085738709233</v>
      </c>
      <c r="E88" s="265">
        <v>6855.5269618689017</v>
      </c>
      <c r="F88" s="266">
        <v>23002.871828918531</v>
      </c>
      <c r="G88" s="264">
        <v>3919.4088980655201</v>
      </c>
      <c r="H88" s="264">
        <v>2615.75616205497</v>
      </c>
      <c r="I88" s="264">
        <v>6036.8573183445396</v>
      </c>
      <c r="J88" s="265">
        <v>1504.5742980134501</v>
      </c>
      <c r="K88" s="267">
        <v>14076.596676478479</v>
      </c>
      <c r="L88" s="264">
        <v>5647.4012218712096</v>
      </c>
      <c r="M88" s="264">
        <v>6534.22205887977</v>
      </c>
      <c r="N88" s="264">
        <f>SUM(N89:N92)</f>
        <v>87373.2592154085</v>
      </c>
      <c r="O88" s="265"/>
      <c r="P88" s="267"/>
      <c r="R88" s="84"/>
    </row>
    <row r="89" spans="1:18" x14ac:dyDescent="0.2">
      <c r="A89" s="210" t="s">
        <v>84</v>
      </c>
      <c r="B89" s="212">
        <v>0</v>
      </c>
      <c r="C89" s="212">
        <v>0</v>
      </c>
      <c r="D89" s="212">
        <v>0</v>
      </c>
      <c r="E89" s="263">
        <v>0</v>
      </c>
      <c r="F89" s="213">
        <v>0</v>
      </c>
      <c r="G89" s="212">
        <v>0</v>
      </c>
      <c r="H89" s="212">
        <v>0</v>
      </c>
      <c r="I89" s="212">
        <v>0</v>
      </c>
      <c r="J89" s="263">
        <v>0</v>
      </c>
      <c r="K89" s="268">
        <v>0</v>
      </c>
      <c r="L89" s="212">
        <v>0</v>
      </c>
      <c r="M89" s="212">
        <v>0</v>
      </c>
      <c r="N89" s="442">
        <v>978.74034417673704</v>
      </c>
      <c r="O89" s="263"/>
      <c r="P89" s="268"/>
    </row>
    <row r="90" spans="1:18" x14ac:dyDescent="0.2">
      <c r="A90" s="210" t="s">
        <v>82</v>
      </c>
      <c r="B90" s="212">
        <v>2892.377841089874</v>
      </c>
      <c r="C90" s="212">
        <v>3286.9929061846256</v>
      </c>
      <c r="D90" s="212">
        <v>3595.0964166219114</v>
      </c>
      <c r="E90" s="263">
        <v>3978.5587168215902</v>
      </c>
      <c r="F90" s="213">
        <v>13753.025880718</v>
      </c>
      <c r="G90" s="212">
        <v>3821.8413795492652</v>
      </c>
      <c r="H90" s="212">
        <v>4425.5202669367236</v>
      </c>
      <c r="I90" s="212">
        <v>4832.6553614128798</v>
      </c>
      <c r="J90" s="263">
        <v>5218.7839660610362</v>
      </c>
      <c r="K90" s="268">
        <v>18298.800973959907</v>
      </c>
      <c r="L90" s="212">
        <v>5599.7955213473451</v>
      </c>
      <c r="M90" s="212">
        <v>6400.9866473826823</v>
      </c>
      <c r="N90" s="442">
        <v>24589.435324507846</v>
      </c>
      <c r="O90" s="263"/>
      <c r="P90" s="268"/>
    </row>
    <row r="91" spans="1:18" x14ac:dyDescent="0.2">
      <c r="A91" s="210" t="s">
        <v>85</v>
      </c>
      <c r="B91" s="212">
        <v>0</v>
      </c>
      <c r="C91" s="212">
        <v>0</v>
      </c>
      <c r="D91" s="212">
        <v>0</v>
      </c>
      <c r="E91" s="263">
        <v>0</v>
      </c>
      <c r="F91" s="213">
        <v>0</v>
      </c>
      <c r="G91" s="212">
        <v>0</v>
      </c>
      <c r="H91" s="212">
        <v>0</v>
      </c>
      <c r="I91" s="212">
        <v>0</v>
      </c>
      <c r="J91" s="263">
        <v>8.6807366136034698</v>
      </c>
      <c r="K91" s="268">
        <v>8.6807366136034698</v>
      </c>
      <c r="L91" s="212">
        <v>4.0503473227207003</v>
      </c>
      <c r="M91" s="212">
        <v>5.9530622286541002</v>
      </c>
      <c r="N91" s="442">
        <v>42218.818839796062</v>
      </c>
      <c r="O91" s="263"/>
      <c r="P91" s="268"/>
    </row>
    <row r="92" spans="1:18" x14ac:dyDescent="0.2">
      <c r="A92" s="210" t="s">
        <v>28</v>
      </c>
      <c r="B92" s="212">
        <v>1884.4755377067654</v>
      </c>
      <c r="C92" s="212">
        <v>1964.1900081974418</v>
      </c>
      <c r="D92" s="212">
        <v>2524.2121572490119</v>
      </c>
      <c r="E92" s="263">
        <v>2876.968245047311</v>
      </c>
      <c r="F92" s="213">
        <v>9249.845948200531</v>
      </c>
      <c r="G92" s="212">
        <v>1039.3753332774718</v>
      </c>
      <c r="H92" s="212">
        <v>-725.73472716829383</v>
      </c>
      <c r="I92" s="212">
        <v>3058.83916677247</v>
      </c>
      <c r="J92" s="263">
        <v>-2003.2227650084897</v>
      </c>
      <c r="K92" s="268">
        <v>1369.2570078731583</v>
      </c>
      <c r="L92" s="212">
        <v>2392.2149163471613</v>
      </c>
      <c r="M92" s="212">
        <v>2377.9904265444779</v>
      </c>
      <c r="N92" s="442">
        <v>19586.264706927839</v>
      </c>
      <c r="O92" s="263"/>
      <c r="P92" s="268"/>
    </row>
    <row r="93" spans="1:18" x14ac:dyDescent="0.2">
      <c r="A93" s="210"/>
      <c r="B93" s="212"/>
      <c r="C93" s="212"/>
      <c r="D93" s="212"/>
      <c r="E93" s="263"/>
      <c r="F93" s="213"/>
      <c r="G93" s="212"/>
      <c r="H93" s="212"/>
      <c r="I93" s="212"/>
      <c r="J93" s="263"/>
      <c r="K93" s="213"/>
      <c r="L93" s="212"/>
      <c r="M93" s="212"/>
      <c r="N93" s="442"/>
      <c r="O93" s="263"/>
      <c r="P93" s="213"/>
    </row>
    <row r="94" spans="1:18" x14ac:dyDescent="0.2">
      <c r="A94" s="207" t="s">
        <v>52</v>
      </c>
      <c r="B94" s="264">
        <v>2345.2733391789102</v>
      </c>
      <c r="C94" s="264">
        <v>2879.3816784119035</v>
      </c>
      <c r="D94" s="264">
        <v>3626.9102298801722</v>
      </c>
      <c r="E94" s="265">
        <v>4617.1762918353461</v>
      </c>
      <c r="F94" s="266">
        <v>13468.741539306331</v>
      </c>
      <c r="G94" s="264">
        <v>5010.9141807096812</v>
      </c>
      <c r="H94" s="264">
        <v>5590.2252178617364</v>
      </c>
      <c r="I94" s="264">
        <v>6041.6501822373657</v>
      </c>
      <c r="J94" s="265">
        <v>7024.5309064946414</v>
      </c>
      <c r="K94" s="269">
        <v>23667.320487303426</v>
      </c>
      <c r="L94" s="264">
        <v>6714.3280651272016</v>
      </c>
      <c r="M94" s="264">
        <v>7431.3895685363614</v>
      </c>
      <c r="N94" s="264">
        <v>8183.3816556680968</v>
      </c>
      <c r="O94" s="265"/>
      <c r="P94" s="269"/>
    </row>
    <row r="95" spans="1:18" x14ac:dyDescent="0.2">
      <c r="A95" s="207"/>
      <c r="B95" s="212"/>
      <c r="C95" s="212"/>
      <c r="D95" s="212"/>
      <c r="E95" s="263"/>
      <c r="F95" s="213"/>
      <c r="G95" s="212"/>
      <c r="H95" s="212"/>
      <c r="I95" s="212"/>
      <c r="J95" s="263"/>
      <c r="K95" s="213"/>
      <c r="L95" s="212"/>
      <c r="M95" s="212"/>
      <c r="N95" s="442"/>
      <c r="O95" s="263"/>
      <c r="P95" s="213"/>
    </row>
    <row r="96" spans="1:18" s="5" customFormat="1" x14ac:dyDescent="0.2">
      <c r="A96" s="270" t="s">
        <v>122</v>
      </c>
      <c r="B96" s="271">
        <v>32298.70639398112</v>
      </c>
      <c r="C96" s="271">
        <v>35307.301570089185</v>
      </c>
      <c r="D96" s="271">
        <v>33856.362907498915</v>
      </c>
      <c r="E96" s="272">
        <v>44392.319921230373</v>
      </c>
      <c r="F96" s="273">
        <v>145854.69079279958</v>
      </c>
      <c r="G96" s="271">
        <v>44360.328225776226</v>
      </c>
      <c r="H96" s="271">
        <v>46697.548510558976</v>
      </c>
      <c r="I96" s="271">
        <v>41239.207239123469</v>
      </c>
      <c r="J96" s="272">
        <v>48669.56711092835</v>
      </c>
      <c r="K96" s="273">
        <v>180966.65108638702</v>
      </c>
      <c r="L96" s="271">
        <v>42011.593615679303</v>
      </c>
      <c r="M96" s="271">
        <v>55911.482222175793</v>
      </c>
      <c r="N96" s="271">
        <v>82143.749348942831</v>
      </c>
      <c r="O96" s="272"/>
      <c r="P96" s="273"/>
    </row>
    <row r="97" spans="1:16" x14ac:dyDescent="0.2">
      <c r="A97" s="231"/>
      <c r="B97" s="232"/>
      <c r="C97" s="232"/>
      <c r="D97" s="232"/>
      <c r="E97" s="240"/>
      <c r="F97" s="230"/>
      <c r="G97" s="232"/>
      <c r="H97" s="232"/>
      <c r="I97" s="232"/>
      <c r="J97" s="240"/>
      <c r="K97" s="230"/>
      <c r="L97" s="232"/>
      <c r="M97" s="232"/>
      <c r="N97" s="437"/>
      <c r="O97" s="240"/>
      <c r="P97" s="230"/>
    </row>
    <row r="98" spans="1:16" s="291" customFormat="1" x14ac:dyDescent="0.2">
      <c r="A98" s="348" t="s">
        <v>88</v>
      </c>
      <c r="B98" s="349">
        <v>228008.34850688072</v>
      </c>
      <c r="C98" s="349">
        <v>229124.42378349029</v>
      </c>
      <c r="D98" s="349">
        <v>237277.30505431068</v>
      </c>
      <c r="E98" s="350">
        <v>237506.3566274363</v>
      </c>
      <c r="F98" s="351">
        <v>931916.43397211784</v>
      </c>
      <c r="G98" s="349">
        <v>227630.12695829908</v>
      </c>
      <c r="H98" s="349">
        <v>225599.59654371391</v>
      </c>
      <c r="I98" s="349">
        <v>246290.89078607553</v>
      </c>
      <c r="J98" s="350">
        <v>256724.70197310456</v>
      </c>
      <c r="K98" s="352">
        <v>956245.31626119313</v>
      </c>
      <c r="L98" s="349">
        <v>244115.62694576441</v>
      </c>
      <c r="M98" s="349">
        <v>244316.14160341088</v>
      </c>
      <c r="N98" s="349">
        <v>254717.49258292312</v>
      </c>
      <c r="O98" s="353"/>
      <c r="P98" s="354"/>
    </row>
    <row r="99" spans="1:16" x14ac:dyDescent="0.2">
      <c r="A99" s="228"/>
      <c r="B99" s="241"/>
      <c r="C99" s="241"/>
      <c r="D99" s="241"/>
      <c r="E99" s="242"/>
      <c r="F99" s="243"/>
      <c r="G99" s="241"/>
      <c r="H99" s="241"/>
      <c r="I99" s="241"/>
      <c r="J99" s="242"/>
      <c r="K99" s="244"/>
      <c r="L99" s="241"/>
      <c r="M99" s="241"/>
      <c r="N99" s="241"/>
      <c r="O99" s="240"/>
      <c r="P99" s="230"/>
    </row>
    <row r="100" spans="1:16" x14ac:dyDescent="0.2">
      <c r="A100" s="228" t="s">
        <v>32</v>
      </c>
      <c r="B100" s="241">
        <v>220975.73061578089</v>
      </c>
      <c r="C100" s="241">
        <v>217659.72778544703</v>
      </c>
      <c r="D100" s="241">
        <v>222182.19933567476</v>
      </c>
      <c r="E100" s="242">
        <v>223511.22319015616</v>
      </c>
      <c r="F100" s="243">
        <v>884328.88092705875</v>
      </c>
      <c r="G100" s="241">
        <v>213342.68667209666</v>
      </c>
      <c r="H100" s="241">
        <v>208389.05568001742</v>
      </c>
      <c r="I100" s="241">
        <v>225983.89470776886</v>
      </c>
      <c r="J100" s="242">
        <v>233927.69164421561</v>
      </c>
      <c r="K100" s="244">
        <v>881643.32870409847</v>
      </c>
      <c r="L100" s="241">
        <v>221273.62168930157</v>
      </c>
      <c r="M100" s="241">
        <v>219804.47069676829</v>
      </c>
      <c r="N100" s="241">
        <v>226046.48392907772</v>
      </c>
      <c r="O100" s="242"/>
      <c r="P100" s="244"/>
    </row>
    <row r="101" spans="1:16" x14ac:dyDescent="0.2">
      <c r="A101" s="231" t="s">
        <v>81</v>
      </c>
      <c r="B101" s="245">
        <v>204720.71840875363</v>
      </c>
      <c r="C101" s="245">
        <v>199591.62841377122</v>
      </c>
      <c r="D101" s="245">
        <v>201024.55679867446</v>
      </c>
      <c r="E101" s="246">
        <v>199171.96632429963</v>
      </c>
      <c r="F101" s="234">
        <v>804508.86994549888</v>
      </c>
      <c r="G101" s="245">
        <v>189133.08007094302</v>
      </c>
      <c r="H101" s="245">
        <v>183686.46828229839</v>
      </c>
      <c r="I101" s="245">
        <v>200966.93261170003</v>
      </c>
      <c r="J101" s="246">
        <v>208100.20819426986</v>
      </c>
      <c r="K101" s="247">
        <v>781886.68915921124</v>
      </c>
      <c r="L101" s="245">
        <v>196879.9151189196</v>
      </c>
      <c r="M101" s="245">
        <v>194600.41321740363</v>
      </c>
      <c r="N101" s="245">
        <v>199610.823108671</v>
      </c>
      <c r="O101" s="246"/>
      <c r="P101" s="247"/>
    </row>
    <row r="102" spans="1:16" x14ac:dyDescent="0.2">
      <c r="A102" s="231" t="s">
        <v>82</v>
      </c>
      <c r="B102" s="245">
        <v>4261.9084544689722</v>
      </c>
      <c r="C102" s="245">
        <v>4781.7668275894503</v>
      </c>
      <c r="D102" s="245">
        <v>6786.4151043702568</v>
      </c>
      <c r="E102" s="246">
        <v>9098.9571670562127</v>
      </c>
      <c r="F102" s="234">
        <v>24929.047553484892</v>
      </c>
      <c r="G102" s="245">
        <v>9714.8595636047648</v>
      </c>
      <c r="H102" s="245">
        <v>10714.494405432168</v>
      </c>
      <c r="I102" s="245">
        <v>12110.375431476317</v>
      </c>
      <c r="J102" s="246">
        <v>13763.979731637724</v>
      </c>
      <c r="K102" s="247">
        <v>46303.70913215098</v>
      </c>
      <c r="L102" s="245">
        <v>13928.425529622447</v>
      </c>
      <c r="M102" s="245">
        <v>15681.306034299223</v>
      </c>
      <c r="N102" s="245">
        <v>17919.84415793361</v>
      </c>
      <c r="O102" s="246"/>
      <c r="P102" s="247"/>
    </row>
    <row r="103" spans="1:16" x14ac:dyDescent="0.2">
      <c r="A103" s="231" t="s">
        <v>83</v>
      </c>
      <c r="B103" s="245">
        <v>11993.103752558296</v>
      </c>
      <c r="C103" s="245">
        <v>13286.332544086345</v>
      </c>
      <c r="D103" s="245">
        <v>14371.227432630047</v>
      </c>
      <c r="E103" s="246">
        <v>15240.299698800318</v>
      </c>
      <c r="F103" s="234">
        <v>54890.963428075003</v>
      </c>
      <c r="G103" s="245">
        <v>14494.747037548894</v>
      </c>
      <c r="H103" s="245">
        <v>13988.092992286878</v>
      </c>
      <c r="I103" s="245">
        <v>12906.586664592474</v>
      </c>
      <c r="J103" s="246">
        <v>12063.503718308035</v>
      </c>
      <c r="K103" s="247">
        <v>53452.930412736285</v>
      </c>
      <c r="L103" s="245">
        <v>10465.281040759513</v>
      </c>
      <c r="M103" s="245">
        <v>9522.751445065458</v>
      </c>
      <c r="N103" s="245">
        <v>8515.816662473113</v>
      </c>
      <c r="O103" s="246"/>
      <c r="P103" s="247"/>
    </row>
    <row r="104" spans="1:16" x14ac:dyDescent="0.2">
      <c r="A104" s="231"/>
      <c r="B104" s="233"/>
      <c r="C104" s="233"/>
      <c r="D104" s="233"/>
      <c r="E104" s="246"/>
      <c r="F104" s="234"/>
      <c r="G104" s="233"/>
      <c r="H104" s="233"/>
      <c r="I104" s="233"/>
      <c r="J104" s="246"/>
      <c r="K104" s="234"/>
      <c r="L104" s="233"/>
      <c r="M104" s="233"/>
      <c r="N104" s="434"/>
      <c r="O104" s="246"/>
      <c r="P104" s="234"/>
    </row>
    <row r="105" spans="1:16" x14ac:dyDescent="0.2">
      <c r="A105" s="228" t="s">
        <v>102</v>
      </c>
      <c r="B105" s="241">
        <v>57.034750062424102</v>
      </c>
      <c r="C105" s="241">
        <v>61.935593372982602</v>
      </c>
      <c r="D105" s="241">
        <v>41.660565747871296</v>
      </c>
      <c r="E105" s="242">
        <v>17.968587024076001</v>
      </c>
      <c r="F105" s="243">
        <v>178.59949620735398</v>
      </c>
      <c r="G105" s="241">
        <v>30.680357623507799</v>
      </c>
      <c r="H105" s="241">
        <v>10.3241219025454</v>
      </c>
      <c r="I105" s="241">
        <v>30.324835641443102</v>
      </c>
      <c r="J105" s="242">
        <v>22.771200000247099</v>
      </c>
      <c r="K105" s="244">
        <v>94.100515167743396</v>
      </c>
      <c r="L105" s="241">
        <v>37.795445905905602</v>
      </c>
      <c r="M105" s="241">
        <v>190.97727280769499</v>
      </c>
      <c r="N105" s="241">
        <v>159.69873274219341</v>
      </c>
      <c r="O105" s="242"/>
      <c r="P105" s="244"/>
    </row>
    <row r="106" spans="1:16" x14ac:dyDescent="0.2">
      <c r="A106" s="231" t="s">
        <v>84</v>
      </c>
      <c r="B106" s="245">
        <v>0</v>
      </c>
      <c r="C106" s="245">
        <v>0</v>
      </c>
      <c r="D106" s="245">
        <v>0</v>
      </c>
      <c r="E106" s="245">
        <v>0</v>
      </c>
      <c r="F106" s="234">
        <v>0</v>
      </c>
      <c r="G106" s="245">
        <v>0</v>
      </c>
      <c r="H106" s="245">
        <v>0</v>
      </c>
      <c r="I106" s="245">
        <v>0</v>
      </c>
      <c r="J106" s="245">
        <v>0</v>
      </c>
      <c r="K106" s="247">
        <v>0</v>
      </c>
      <c r="L106" s="245">
        <v>0</v>
      </c>
      <c r="M106" s="245">
        <v>0</v>
      </c>
      <c r="N106" s="245">
        <v>0</v>
      </c>
      <c r="O106" s="245"/>
      <c r="P106" s="247"/>
    </row>
    <row r="107" spans="1:16" x14ac:dyDescent="0.2">
      <c r="A107" s="231" t="s">
        <v>82</v>
      </c>
      <c r="B107" s="245">
        <v>39.3403500624241</v>
      </c>
      <c r="C107" s="245">
        <v>46.879943372982602</v>
      </c>
      <c r="D107" s="245">
        <v>34.840145747871297</v>
      </c>
      <c r="E107" s="245">
        <v>2.2790570240760002</v>
      </c>
      <c r="F107" s="234">
        <v>123.33949620735399</v>
      </c>
      <c r="G107" s="245">
        <v>17.1173576235078</v>
      </c>
      <c r="H107" s="245">
        <v>23.887121902545399</v>
      </c>
      <c r="I107" s="245">
        <v>30.324835641443102</v>
      </c>
      <c r="J107" s="245">
        <v>22.771200000247099</v>
      </c>
      <c r="K107" s="247">
        <v>94.100515167743396</v>
      </c>
      <c r="L107" s="245">
        <v>37.795445905905602</v>
      </c>
      <c r="M107" s="245">
        <v>32.171828620652001</v>
      </c>
      <c r="N107" s="245">
        <v>32.580718299618397</v>
      </c>
      <c r="O107" s="245"/>
      <c r="P107" s="247"/>
    </row>
    <row r="108" spans="1:16" x14ac:dyDescent="0.2">
      <c r="A108" s="231" t="s">
        <v>85</v>
      </c>
      <c r="B108" s="245">
        <v>0</v>
      </c>
      <c r="C108" s="245">
        <v>0</v>
      </c>
      <c r="D108" s="245">
        <v>0</v>
      </c>
      <c r="E108" s="245">
        <v>0</v>
      </c>
      <c r="F108" s="234">
        <v>0</v>
      </c>
      <c r="G108" s="245">
        <v>0</v>
      </c>
      <c r="H108" s="245">
        <v>0</v>
      </c>
      <c r="I108" s="245">
        <v>0</v>
      </c>
      <c r="J108" s="245">
        <v>0</v>
      </c>
      <c r="K108" s="247">
        <v>0</v>
      </c>
      <c r="L108" s="245">
        <v>0</v>
      </c>
      <c r="M108" s="245">
        <v>0</v>
      </c>
      <c r="N108" s="245">
        <v>0</v>
      </c>
      <c r="O108" s="245"/>
      <c r="P108" s="247"/>
    </row>
    <row r="109" spans="1:16" x14ac:dyDescent="0.2">
      <c r="A109" s="231" t="s">
        <v>28</v>
      </c>
      <c r="B109" s="245">
        <v>17.694400000000002</v>
      </c>
      <c r="C109" s="245">
        <v>15.05565</v>
      </c>
      <c r="D109" s="245">
        <v>6.8204200000000004</v>
      </c>
      <c r="E109" s="245">
        <v>15.68953</v>
      </c>
      <c r="F109" s="234">
        <v>55.26</v>
      </c>
      <c r="G109" s="245">
        <v>13.563000000000001</v>
      </c>
      <c r="H109" s="245">
        <v>-13.563000000000001</v>
      </c>
      <c r="I109" s="245">
        <v>0</v>
      </c>
      <c r="J109" s="245">
        <v>0</v>
      </c>
      <c r="K109" s="247">
        <v>0</v>
      </c>
      <c r="L109" s="245">
        <v>0</v>
      </c>
      <c r="M109" s="245">
        <v>158.80544418704301</v>
      </c>
      <c r="N109" s="245">
        <v>127.118014442575</v>
      </c>
      <c r="O109" s="245"/>
      <c r="P109" s="247"/>
    </row>
    <row r="110" spans="1:16" x14ac:dyDescent="0.2">
      <c r="A110" s="231"/>
      <c r="B110" s="233"/>
      <c r="C110" s="233"/>
      <c r="D110" s="233"/>
      <c r="E110" s="246"/>
      <c r="F110" s="234"/>
      <c r="G110" s="233"/>
      <c r="H110" s="233"/>
      <c r="I110" s="233"/>
      <c r="J110" s="246"/>
      <c r="K110" s="234"/>
      <c r="L110" s="233"/>
      <c r="M110" s="233"/>
      <c r="N110" s="434"/>
      <c r="O110" s="246"/>
      <c r="P110" s="234"/>
    </row>
    <row r="111" spans="1:16" x14ac:dyDescent="0.2">
      <c r="A111" s="228" t="s">
        <v>103</v>
      </c>
      <c r="B111" s="241">
        <v>0</v>
      </c>
      <c r="C111" s="241">
        <v>0</v>
      </c>
      <c r="D111" s="241">
        <v>0</v>
      </c>
      <c r="E111" s="242">
        <v>0</v>
      </c>
      <c r="F111" s="243">
        <v>0</v>
      </c>
      <c r="G111" s="241">
        <v>0</v>
      </c>
      <c r="H111" s="241">
        <v>0</v>
      </c>
      <c r="I111" s="241">
        <v>0</v>
      </c>
      <c r="J111" s="242">
        <v>0</v>
      </c>
      <c r="K111" s="244">
        <v>0</v>
      </c>
      <c r="L111" s="241">
        <v>0</v>
      </c>
      <c r="M111" s="241">
        <v>0</v>
      </c>
      <c r="N111" s="241">
        <v>0</v>
      </c>
      <c r="O111" s="242"/>
      <c r="P111" s="244"/>
    </row>
    <row r="112" spans="1:16" x14ac:dyDescent="0.2">
      <c r="A112" s="231" t="s">
        <v>84</v>
      </c>
      <c r="B112" s="245">
        <v>0</v>
      </c>
      <c r="C112" s="245">
        <v>0</v>
      </c>
      <c r="D112" s="245">
        <v>0</v>
      </c>
      <c r="E112" s="246">
        <v>0</v>
      </c>
      <c r="F112" s="234">
        <v>0</v>
      </c>
      <c r="G112" s="245">
        <v>0</v>
      </c>
      <c r="H112" s="245">
        <v>0</v>
      </c>
      <c r="I112" s="245">
        <v>0</v>
      </c>
      <c r="J112" s="246">
        <v>0</v>
      </c>
      <c r="K112" s="247">
        <v>0</v>
      </c>
      <c r="L112" s="245">
        <v>0</v>
      </c>
      <c r="M112" s="245">
        <v>0</v>
      </c>
      <c r="N112" s="245">
        <v>0</v>
      </c>
      <c r="O112" s="246"/>
      <c r="P112" s="247"/>
    </row>
    <row r="113" spans="1:16" x14ac:dyDescent="0.2">
      <c r="A113" s="231" t="s">
        <v>82</v>
      </c>
      <c r="B113" s="245">
        <v>0</v>
      </c>
      <c r="C113" s="245">
        <v>0</v>
      </c>
      <c r="D113" s="245">
        <v>0</v>
      </c>
      <c r="E113" s="246">
        <v>0</v>
      </c>
      <c r="F113" s="234">
        <v>0</v>
      </c>
      <c r="G113" s="245">
        <v>0</v>
      </c>
      <c r="H113" s="245">
        <v>0</v>
      </c>
      <c r="I113" s="245">
        <v>0</v>
      </c>
      <c r="J113" s="246">
        <v>0</v>
      </c>
      <c r="K113" s="247">
        <v>0</v>
      </c>
      <c r="L113" s="245">
        <v>0</v>
      </c>
      <c r="M113" s="245">
        <v>0</v>
      </c>
      <c r="N113" s="245">
        <v>0</v>
      </c>
      <c r="O113" s="246"/>
      <c r="P113" s="247"/>
    </row>
    <row r="114" spans="1:16" x14ac:dyDescent="0.2">
      <c r="A114" s="231" t="s">
        <v>85</v>
      </c>
      <c r="B114" s="245">
        <v>0</v>
      </c>
      <c r="C114" s="245">
        <v>0</v>
      </c>
      <c r="D114" s="245">
        <v>0</v>
      </c>
      <c r="E114" s="246">
        <v>0</v>
      </c>
      <c r="F114" s="234">
        <v>0</v>
      </c>
      <c r="G114" s="245">
        <v>0</v>
      </c>
      <c r="H114" s="245">
        <v>0</v>
      </c>
      <c r="I114" s="245">
        <v>0</v>
      </c>
      <c r="J114" s="246">
        <v>0</v>
      </c>
      <c r="K114" s="247">
        <v>0</v>
      </c>
      <c r="L114" s="245">
        <v>0</v>
      </c>
      <c r="M114" s="245">
        <v>0</v>
      </c>
      <c r="N114" s="245">
        <v>0</v>
      </c>
      <c r="O114" s="246"/>
      <c r="P114" s="247"/>
    </row>
    <row r="115" spans="1:16" x14ac:dyDescent="0.2">
      <c r="A115" s="231" t="s">
        <v>28</v>
      </c>
      <c r="B115" s="245">
        <v>0</v>
      </c>
      <c r="C115" s="245">
        <v>0</v>
      </c>
      <c r="D115" s="245">
        <v>0</v>
      </c>
      <c r="E115" s="246">
        <v>0</v>
      </c>
      <c r="F115" s="234">
        <v>0</v>
      </c>
      <c r="G115" s="245">
        <v>0</v>
      </c>
      <c r="H115" s="245">
        <v>0</v>
      </c>
      <c r="I115" s="245">
        <v>0</v>
      </c>
      <c r="J115" s="246">
        <v>0</v>
      </c>
      <c r="K115" s="247">
        <v>0</v>
      </c>
      <c r="L115" s="245">
        <v>0</v>
      </c>
      <c r="M115" s="245">
        <v>0</v>
      </c>
      <c r="N115" s="245">
        <v>0</v>
      </c>
      <c r="O115" s="246"/>
      <c r="P115" s="247"/>
    </row>
    <row r="116" spans="1:16" x14ac:dyDescent="0.2">
      <c r="A116" s="231"/>
      <c r="B116" s="233"/>
      <c r="C116" s="233"/>
      <c r="D116" s="233"/>
      <c r="E116" s="246"/>
      <c r="F116" s="234"/>
      <c r="G116" s="233"/>
      <c r="H116" s="233"/>
      <c r="I116" s="233"/>
      <c r="J116" s="246"/>
      <c r="K116" s="234"/>
      <c r="L116" s="233"/>
      <c r="M116" s="233"/>
      <c r="N116" s="434"/>
      <c r="O116" s="246"/>
      <c r="P116" s="234"/>
    </row>
    <row r="117" spans="1:16" x14ac:dyDescent="0.2">
      <c r="A117" s="228" t="s">
        <v>105</v>
      </c>
      <c r="B117" s="241">
        <v>57.034750062424102</v>
      </c>
      <c r="C117" s="241">
        <v>61.935593372982602</v>
      </c>
      <c r="D117" s="241">
        <v>41.660565747871296</v>
      </c>
      <c r="E117" s="242">
        <v>17.968587024076001</v>
      </c>
      <c r="F117" s="243">
        <v>178.59949620735398</v>
      </c>
      <c r="G117" s="241">
        <v>30.680357623507803</v>
      </c>
      <c r="H117" s="241">
        <v>10.324121902545398</v>
      </c>
      <c r="I117" s="241">
        <v>30.324835641443102</v>
      </c>
      <c r="J117" s="242">
        <v>22.771200000247099</v>
      </c>
      <c r="K117" s="244">
        <v>94.100515167743396</v>
      </c>
      <c r="L117" s="241">
        <v>37.795445905905602</v>
      </c>
      <c r="M117" s="241">
        <v>190.97727280769502</v>
      </c>
      <c r="N117" s="241">
        <v>159.69873274219339</v>
      </c>
      <c r="O117" s="242"/>
      <c r="P117" s="244"/>
    </row>
    <row r="118" spans="1:16" x14ac:dyDescent="0.2">
      <c r="A118" s="231" t="s">
        <v>84</v>
      </c>
      <c r="B118" s="245">
        <v>0</v>
      </c>
      <c r="C118" s="245">
        <v>0</v>
      </c>
      <c r="D118" s="245">
        <v>0</v>
      </c>
      <c r="E118" s="246">
        <v>0</v>
      </c>
      <c r="F118" s="234">
        <v>0</v>
      </c>
      <c r="G118" s="245">
        <v>0</v>
      </c>
      <c r="H118" s="245">
        <v>0</v>
      </c>
      <c r="I118" s="245">
        <v>0</v>
      </c>
      <c r="J118" s="246">
        <v>0</v>
      </c>
      <c r="K118" s="247">
        <v>0</v>
      </c>
      <c r="L118" s="245">
        <v>0</v>
      </c>
      <c r="M118" s="245">
        <v>0</v>
      </c>
      <c r="N118" s="245">
        <v>0</v>
      </c>
      <c r="O118" s="246"/>
      <c r="P118" s="247"/>
    </row>
    <row r="119" spans="1:16" x14ac:dyDescent="0.2">
      <c r="A119" s="231" t="s">
        <v>82</v>
      </c>
      <c r="B119" s="245">
        <v>39.3403500624241</v>
      </c>
      <c r="C119" s="245">
        <v>46.879943372982602</v>
      </c>
      <c r="D119" s="245">
        <v>34.840145747871297</v>
      </c>
      <c r="E119" s="246">
        <v>2.2790570240760002</v>
      </c>
      <c r="F119" s="234">
        <v>123.33949620735399</v>
      </c>
      <c r="G119" s="245">
        <v>17.1173576235078</v>
      </c>
      <c r="H119" s="245">
        <v>23.887121902545399</v>
      </c>
      <c r="I119" s="245">
        <v>30.324835641443102</v>
      </c>
      <c r="J119" s="246">
        <v>22.771200000247099</v>
      </c>
      <c r="K119" s="247">
        <v>94.100515167743396</v>
      </c>
      <c r="L119" s="245">
        <v>37.795445905905602</v>
      </c>
      <c r="M119" s="245">
        <v>32.171828620652001</v>
      </c>
      <c r="N119" s="245">
        <v>32.580718299618397</v>
      </c>
      <c r="O119" s="246"/>
      <c r="P119" s="247"/>
    </row>
    <row r="120" spans="1:16" x14ac:dyDescent="0.2">
      <c r="A120" s="231" t="s">
        <v>85</v>
      </c>
      <c r="B120" s="245">
        <v>0</v>
      </c>
      <c r="C120" s="245">
        <v>0</v>
      </c>
      <c r="D120" s="245">
        <v>0</v>
      </c>
      <c r="E120" s="246">
        <v>0</v>
      </c>
      <c r="F120" s="234">
        <v>0</v>
      </c>
      <c r="G120" s="245">
        <v>0</v>
      </c>
      <c r="H120" s="245">
        <v>0</v>
      </c>
      <c r="I120" s="245">
        <v>0</v>
      </c>
      <c r="J120" s="246">
        <v>0</v>
      </c>
      <c r="K120" s="247">
        <v>0</v>
      </c>
      <c r="L120" s="245">
        <v>0</v>
      </c>
      <c r="M120" s="245">
        <v>0</v>
      </c>
      <c r="N120" s="245">
        <v>0</v>
      </c>
      <c r="O120" s="246"/>
      <c r="P120" s="247"/>
    </row>
    <row r="121" spans="1:16" x14ac:dyDescent="0.2">
      <c r="A121" s="231" t="s">
        <v>28</v>
      </c>
      <c r="B121" s="245">
        <v>17.694400000000002</v>
      </c>
      <c r="C121" s="245">
        <v>15.05565</v>
      </c>
      <c r="D121" s="245">
        <v>6.8204200000000004</v>
      </c>
      <c r="E121" s="246">
        <v>15.68953</v>
      </c>
      <c r="F121" s="234">
        <v>55.26</v>
      </c>
      <c r="G121" s="245">
        <v>13.563000000000001</v>
      </c>
      <c r="H121" s="245">
        <v>-13.563000000000001</v>
      </c>
      <c r="I121" s="245">
        <v>0</v>
      </c>
      <c r="J121" s="246">
        <v>0</v>
      </c>
      <c r="K121" s="247">
        <v>0</v>
      </c>
      <c r="L121" s="245">
        <v>0</v>
      </c>
      <c r="M121" s="245">
        <v>158.80544418704301</v>
      </c>
      <c r="N121" s="245">
        <v>127.118014442575</v>
      </c>
      <c r="O121" s="246"/>
      <c r="P121" s="247"/>
    </row>
    <row r="122" spans="1:16" x14ac:dyDescent="0.2">
      <c r="A122" s="231"/>
      <c r="B122" s="232"/>
      <c r="C122" s="232"/>
      <c r="D122" s="232"/>
      <c r="E122" s="240"/>
      <c r="F122" s="230"/>
      <c r="G122" s="232"/>
      <c r="H122" s="232"/>
      <c r="I122" s="232"/>
      <c r="J122" s="240"/>
      <c r="K122" s="230"/>
      <c r="L122" s="232"/>
      <c r="M122" s="232"/>
      <c r="N122" s="437"/>
      <c r="O122" s="240"/>
      <c r="P122" s="230"/>
    </row>
    <row r="123" spans="1:16" x14ac:dyDescent="0.2">
      <c r="A123" s="228" t="s">
        <v>52</v>
      </c>
      <c r="B123" s="241">
        <v>3838.5307564883442</v>
      </c>
      <c r="C123" s="241">
        <v>5391.1077319741398</v>
      </c>
      <c r="D123" s="241">
        <v>7265.4899250151584</v>
      </c>
      <c r="E123" s="242">
        <v>8981.9316448405716</v>
      </c>
      <c r="F123" s="248">
        <v>25477.060058318217</v>
      </c>
      <c r="G123" s="241">
        <v>10264.772031340879</v>
      </c>
      <c r="H123" s="241">
        <v>11868.966210318209</v>
      </c>
      <c r="I123" s="241">
        <v>14456.940763693185</v>
      </c>
      <c r="J123" s="242">
        <v>15057.742245651589</v>
      </c>
      <c r="K123" s="248">
        <v>51648.421251003863</v>
      </c>
      <c r="L123" s="241">
        <v>15238.406670842125</v>
      </c>
      <c r="M123" s="241">
        <v>16567.311901372959</v>
      </c>
      <c r="N123" s="241">
        <v>20867.04066002517</v>
      </c>
      <c r="O123" s="242"/>
      <c r="P123" s="248"/>
    </row>
    <row r="124" spans="1:16" x14ac:dyDescent="0.2">
      <c r="A124" s="228"/>
      <c r="B124" s="233"/>
      <c r="C124" s="233"/>
      <c r="D124" s="233"/>
      <c r="E124" s="246"/>
      <c r="F124" s="234"/>
      <c r="G124" s="233"/>
      <c r="H124" s="233"/>
      <c r="I124" s="233"/>
      <c r="J124" s="246"/>
      <c r="K124" s="234"/>
      <c r="L124" s="233"/>
      <c r="M124" s="233"/>
      <c r="N124" s="434"/>
      <c r="O124" s="246"/>
      <c r="P124" s="234"/>
    </row>
    <row r="125" spans="1:16" s="5" customFormat="1" x14ac:dyDescent="0.2">
      <c r="A125" s="249" t="s">
        <v>122</v>
      </c>
      <c r="B125" s="250">
        <v>3137.0523845490534</v>
      </c>
      <c r="C125" s="250">
        <v>6011.652672696131</v>
      </c>
      <c r="D125" s="250">
        <v>7787.9552278728806</v>
      </c>
      <c r="E125" s="251">
        <v>4995.2332054154831</v>
      </c>
      <c r="F125" s="252">
        <v>21931.893490533548</v>
      </c>
      <c r="G125" s="250">
        <v>3991.9878972380538</v>
      </c>
      <c r="H125" s="250">
        <v>5331.2505314757254</v>
      </c>
      <c r="I125" s="250">
        <v>5819.7304789720511</v>
      </c>
      <c r="J125" s="251">
        <v>7716.4968832371387</v>
      </c>
      <c r="K125" s="252">
        <v>22859.465790922968</v>
      </c>
      <c r="L125" s="250">
        <v>7565.8031397147997</v>
      </c>
      <c r="M125" s="250">
        <v>7753.3817324619713</v>
      </c>
      <c r="N125" s="250">
        <v>7644.2692610780177</v>
      </c>
      <c r="O125" s="251"/>
      <c r="P125" s="252"/>
    </row>
    <row r="126" spans="1:16" x14ac:dyDescent="0.2">
      <c r="F126" s="49"/>
      <c r="G126" s="85"/>
      <c r="H126" s="85"/>
      <c r="I126" s="85"/>
      <c r="K126" s="49"/>
      <c r="L126" s="85"/>
      <c r="M126" s="85"/>
      <c r="N126" s="85"/>
      <c r="P126" s="49"/>
    </row>
    <row r="127" spans="1:16" x14ac:dyDescent="0.2">
      <c r="A127" s="27" t="s">
        <v>138</v>
      </c>
      <c r="F127" s="49"/>
      <c r="G127" s="85"/>
      <c r="H127" s="85"/>
      <c r="I127" s="85"/>
      <c r="K127" s="49"/>
      <c r="L127" s="85"/>
      <c r="M127" s="85"/>
      <c r="N127" s="85"/>
      <c r="P127" s="49"/>
    </row>
    <row r="128" spans="1:16" x14ac:dyDescent="0.2">
      <c r="F128" s="49"/>
      <c r="G128" s="85"/>
      <c r="H128" s="85"/>
      <c r="I128" s="85"/>
      <c r="K128" s="49"/>
      <c r="L128" s="85"/>
      <c r="M128" s="85"/>
      <c r="N128" s="85"/>
      <c r="P128" s="49"/>
    </row>
  </sheetData>
  <hyperlinks>
    <hyperlink ref="A1" location="Index!Print_Area" display="Back to index"/>
  </hyperlinks>
  <pageMargins left="0.7" right="0.7" top="0.75" bottom="0.75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56"/>
  <sheetViews>
    <sheetView showGridLines="0" zoomScaleNormal="100" zoomScaleSheetLayoutView="85" workbookViewId="0">
      <pane xSplit="1" ySplit="2" topLeftCell="B3" activePane="bottomRight" state="frozenSplit"/>
      <selection activeCell="A37" sqref="A37"/>
      <selection pane="topRight" activeCell="A37" sqref="A37"/>
      <selection pane="bottomLeft" activeCell="A37" sqref="A37"/>
      <selection pane="bottomRight"/>
    </sheetView>
  </sheetViews>
  <sheetFormatPr defaultColWidth="9.140625" defaultRowHeight="12.75" x14ac:dyDescent="0.2"/>
  <cols>
    <col min="1" max="1" width="39" style="110" bestFit="1" customWidth="1"/>
    <col min="2" max="2" width="10" style="89" bestFit="1" customWidth="1"/>
    <col min="3" max="5" width="8.85546875" style="89" bestFit="1" customWidth="1"/>
    <col min="6" max="6" width="8.28515625" style="88" bestFit="1" customWidth="1"/>
    <col min="7" max="7" width="9.42578125" style="89" bestFit="1" customWidth="1"/>
    <col min="8" max="9" width="8.85546875" style="89" bestFit="1" customWidth="1"/>
    <col min="10" max="10" width="9.42578125" style="89" bestFit="1" customWidth="1"/>
    <col min="11" max="11" width="8.28515625" style="88" bestFit="1" customWidth="1"/>
    <col min="12" max="13" width="9.42578125" style="89" bestFit="1" customWidth="1"/>
    <col min="14" max="14" width="8.85546875" style="89" bestFit="1" customWidth="1"/>
    <col min="15" max="15" width="9.42578125" style="89" bestFit="1" customWidth="1"/>
    <col min="16" max="16" width="8.28515625" style="88" customWidth="1"/>
    <col min="17" max="16384" width="9.140625" style="89"/>
  </cols>
  <sheetData>
    <row r="1" spans="1:16" s="120" customFormat="1" x14ac:dyDescent="0.2">
      <c r="A1" s="86" t="s">
        <v>65</v>
      </c>
      <c r="B1" s="91" t="s">
        <v>55</v>
      </c>
      <c r="C1" s="91" t="s">
        <v>56</v>
      </c>
      <c r="D1" s="91" t="s">
        <v>57</v>
      </c>
      <c r="E1" s="91" t="s">
        <v>58</v>
      </c>
      <c r="F1" s="119" t="s">
        <v>59</v>
      </c>
      <c r="G1" s="91" t="s">
        <v>96</v>
      </c>
      <c r="H1" s="91" t="s">
        <v>97</v>
      </c>
      <c r="I1" s="91" t="s">
        <v>98</v>
      </c>
      <c r="J1" s="91" t="s">
        <v>99</v>
      </c>
      <c r="K1" s="119" t="s">
        <v>100</v>
      </c>
      <c r="L1" s="91" t="s">
        <v>129</v>
      </c>
      <c r="M1" s="91" t="s">
        <v>130</v>
      </c>
      <c r="N1" s="91" t="s">
        <v>131</v>
      </c>
      <c r="O1" s="91" t="s">
        <v>132</v>
      </c>
      <c r="P1" s="119" t="s">
        <v>133</v>
      </c>
    </row>
    <row r="2" spans="1:16" s="122" customFormat="1" ht="13.5" thickBot="1" x14ac:dyDescent="0.25">
      <c r="A2" s="121" t="s">
        <v>69</v>
      </c>
      <c r="B2" s="95"/>
      <c r="C2" s="95"/>
      <c r="D2" s="95"/>
      <c r="E2" s="95"/>
      <c r="F2" s="96"/>
      <c r="G2" s="95"/>
      <c r="H2" s="95"/>
      <c r="I2" s="95"/>
      <c r="J2" s="95"/>
      <c r="K2" s="96"/>
      <c r="L2" s="95"/>
      <c r="M2" s="95"/>
      <c r="N2" s="95"/>
      <c r="O2" s="95"/>
      <c r="P2" s="96"/>
    </row>
    <row r="3" spans="1:16" s="124" customFormat="1" x14ac:dyDescent="0.2">
      <c r="A3" s="123" t="s">
        <v>27</v>
      </c>
      <c r="F3" s="125"/>
      <c r="K3" s="125"/>
      <c r="P3" s="125"/>
    </row>
    <row r="4" spans="1:16" s="127" customFormat="1" x14ac:dyDescent="0.2">
      <c r="A4" s="126" t="s">
        <v>32</v>
      </c>
      <c r="F4" s="128"/>
      <c r="K4" s="128"/>
      <c r="P4" s="128"/>
    </row>
    <row r="5" spans="1:16" s="120" customFormat="1" x14ac:dyDescent="0.2">
      <c r="A5" s="90" t="s">
        <v>9</v>
      </c>
      <c r="B5" s="129">
        <v>28</v>
      </c>
      <c r="C5" s="120">
        <v>28</v>
      </c>
      <c r="D5" s="120">
        <v>28</v>
      </c>
      <c r="E5" s="120">
        <v>28</v>
      </c>
      <c r="F5" s="130">
        <v>28</v>
      </c>
      <c r="G5" s="129">
        <v>28</v>
      </c>
      <c r="H5" s="120">
        <v>28</v>
      </c>
      <c r="I5" s="120">
        <v>28</v>
      </c>
      <c r="J5" s="131">
        <v>28</v>
      </c>
      <c r="K5" s="130">
        <v>28</v>
      </c>
      <c r="L5" s="129">
        <v>30</v>
      </c>
      <c r="M5" s="120">
        <v>30</v>
      </c>
      <c r="N5" s="120">
        <v>30</v>
      </c>
      <c r="O5" s="131"/>
      <c r="P5" s="130"/>
    </row>
    <row r="6" spans="1:16" x14ac:dyDescent="0.2">
      <c r="A6" s="110" t="s">
        <v>5</v>
      </c>
      <c r="B6" s="132">
        <v>6</v>
      </c>
      <c r="C6" s="132">
        <v>6</v>
      </c>
      <c r="D6" s="132">
        <v>6</v>
      </c>
      <c r="E6" s="132">
        <v>6</v>
      </c>
      <c r="F6" s="133">
        <v>6</v>
      </c>
      <c r="G6" s="132">
        <v>6</v>
      </c>
      <c r="H6" s="132">
        <v>6</v>
      </c>
      <c r="I6" s="132">
        <v>6</v>
      </c>
      <c r="J6" s="134">
        <v>6</v>
      </c>
      <c r="K6" s="133">
        <v>6</v>
      </c>
      <c r="L6" s="132">
        <v>6</v>
      </c>
      <c r="M6" s="132">
        <v>6</v>
      </c>
      <c r="N6" s="132">
        <v>6</v>
      </c>
      <c r="O6" s="134"/>
      <c r="P6" s="133"/>
    </row>
    <row r="7" spans="1:16" x14ac:dyDescent="0.2">
      <c r="A7" s="110" t="s">
        <v>4</v>
      </c>
      <c r="B7" s="135">
        <v>14</v>
      </c>
      <c r="C7" s="132">
        <v>14</v>
      </c>
      <c r="D7" s="132">
        <v>14</v>
      </c>
      <c r="E7" s="132">
        <v>14</v>
      </c>
      <c r="F7" s="133">
        <v>14</v>
      </c>
      <c r="G7" s="136">
        <v>14</v>
      </c>
      <c r="H7" s="132">
        <v>14</v>
      </c>
      <c r="I7" s="132">
        <v>14</v>
      </c>
      <c r="J7" s="134">
        <v>14</v>
      </c>
      <c r="K7" s="133">
        <v>14</v>
      </c>
      <c r="L7" s="136">
        <v>15</v>
      </c>
      <c r="M7" s="132">
        <v>15</v>
      </c>
      <c r="N7" s="132">
        <v>15</v>
      </c>
      <c r="O7" s="134"/>
      <c r="P7" s="133"/>
    </row>
    <row r="8" spans="1:16" x14ac:dyDescent="0.2">
      <c r="A8" s="110" t="s">
        <v>6</v>
      </c>
      <c r="B8" s="132">
        <v>8</v>
      </c>
      <c r="C8" s="132">
        <v>8</v>
      </c>
      <c r="D8" s="132">
        <v>8</v>
      </c>
      <c r="E8" s="132">
        <v>8</v>
      </c>
      <c r="F8" s="133">
        <v>8</v>
      </c>
      <c r="G8" s="132">
        <v>8</v>
      </c>
      <c r="H8" s="132">
        <v>8</v>
      </c>
      <c r="I8" s="132">
        <v>8</v>
      </c>
      <c r="J8" s="134">
        <v>8</v>
      </c>
      <c r="K8" s="133">
        <v>8</v>
      </c>
      <c r="L8" s="132">
        <v>9</v>
      </c>
      <c r="M8" s="132">
        <v>9</v>
      </c>
      <c r="N8" s="132">
        <v>9</v>
      </c>
      <c r="O8" s="134"/>
      <c r="P8" s="133"/>
    </row>
    <row r="9" spans="1:16" x14ac:dyDescent="0.2">
      <c r="F9" s="133"/>
      <c r="J9" s="134"/>
      <c r="K9" s="133"/>
      <c r="O9" s="134"/>
      <c r="P9" s="133"/>
    </row>
    <row r="10" spans="1:16" s="138" customFormat="1" x14ac:dyDescent="0.2">
      <c r="A10" s="137" t="s">
        <v>20</v>
      </c>
      <c r="F10" s="139"/>
      <c r="J10" s="140"/>
      <c r="K10" s="139"/>
      <c r="O10" s="140"/>
      <c r="P10" s="139"/>
    </row>
    <row r="11" spans="1:16" s="109" customFormat="1" x14ac:dyDescent="0.2">
      <c r="A11" s="106" t="s">
        <v>5</v>
      </c>
      <c r="B11" s="109">
        <v>1.1619999999999999</v>
      </c>
      <c r="C11" s="109">
        <v>1.173</v>
      </c>
      <c r="D11" s="109">
        <v>1.165</v>
      </c>
      <c r="E11" s="109">
        <v>1.1599999999999999</v>
      </c>
      <c r="F11" s="141">
        <v>1.1599999999999999</v>
      </c>
      <c r="G11" s="109">
        <v>1.095</v>
      </c>
      <c r="H11" s="109">
        <v>1.012</v>
      </c>
      <c r="I11" s="109">
        <v>1.0201127566402977</v>
      </c>
      <c r="J11" s="142">
        <v>1.0860506058996577</v>
      </c>
      <c r="K11" s="141">
        <v>1.0860506058996577</v>
      </c>
      <c r="L11" s="109">
        <v>1.0868316185858422</v>
      </c>
      <c r="M11" s="109">
        <v>1.1602588522337773</v>
      </c>
      <c r="N11" s="410">
        <v>1.1648595348020427</v>
      </c>
      <c r="O11" s="142"/>
      <c r="P11" s="141"/>
    </row>
    <row r="12" spans="1:16" s="109" customFormat="1" x14ac:dyDescent="0.2">
      <c r="A12" s="106" t="s">
        <v>4</v>
      </c>
      <c r="B12" s="109">
        <v>0.86899999999999999</v>
      </c>
      <c r="C12" s="109">
        <v>0.88</v>
      </c>
      <c r="D12" s="109">
        <v>0.91400000000000003</v>
      </c>
      <c r="E12" s="109">
        <v>0.94599999999999995</v>
      </c>
      <c r="F12" s="141">
        <v>0.94599999999999995</v>
      </c>
      <c r="G12" s="109">
        <v>0.98699999999999999</v>
      </c>
      <c r="H12" s="109">
        <v>0.97599999999999998</v>
      </c>
      <c r="I12" s="109">
        <v>0.96804965729475578</v>
      </c>
      <c r="J12" s="142">
        <v>0.9638033936371907</v>
      </c>
      <c r="K12" s="141">
        <v>0.9638033936371907</v>
      </c>
      <c r="L12" s="109">
        <v>0.94773247336797217</v>
      </c>
      <c r="M12" s="109">
        <v>0.95835291340737438</v>
      </c>
      <c r="N12" s="410">
        <v>0.95822058030217672</v>
      </c>
      <c r="O12" s="142"/>
      <c r="P12" s="141"/>
    </row>
    <row r="13" spans="1:16" s="109" customFormat="1" x14ac:dyDescent="0.2">
      <c r="A13" s="106" t="s">
        <v>6</v>
      </c>
      <c r="B13" s="109">
        <v>0.83799999999999997</v>
      </c>
      <c r="C13" s="109">
        <v>0.82899999999999996</v>
      </c>
      <c r="D13" s="109">
        <v>0.79700000000000004</v>
      </c>
      <c r="E13" s="109">
        <v>0.80200000000000005</v>
      </c>
      <c r="F13" s="141">
        <v>0.80200000000000005</v>
      </c>
      <c r="G13" s="109">
        <v>0.80400000000000005</v>
      </c>
      <c r="H13" s="109">
        <v>0.83</v>
      </c>
      <c r="I13" s="109">
        <v>0.81864749413096205</v>
      </c>
      <c r="J13" s="142">
        <v>0.86378309375282336</v>
      </c>
      <c r="K13" s="141">
        <v>0.86378309375282336</v>
      </c>
      <c r="L13" s="109">
        <v>0.85048546698921124</v>
      </c>
      <c r="M13" s="109">
        <v>0.80164244609487667</v>
      </c>
      <c r="N13" s="410">
        <v>0.78050316847841028</v>
      </c>
      <c r="O13" s="142"/>
      <c r="P13" s="141"/>
    </row>
    <row r="14" spans="1:16" x14ac:dyDescent="0.2">
      <c r="B14" s="100"/>
      <c r="F14" s="133"/>
      <c r="G14" s="100"/>
      <c r="H14" s="100"/>
      <c r="J14" s="134"/>
      <c r="K14" s="133"/>
      <c r="L14" s="100"/>
      <c r="M14" s="100"/>
      <c r="N14" s="414"/>
      <c r="O14" s="134"/>
      <c r="P14" s="133"/>
    </row>
    <row r="15" spans="1:16" s="105" customFormat="1" x14ac:dyDescent="0.2">
      <c r="A15" s="143" t="s">
        <v>10</v>
      </c>
      <c r="B15" s="144">
        <v>15058.5615</v>
      </c>
      <c r="C15" s="144">
        <v>15182</v>
      </c>
      <c r="D15" s="144">
        <v>15297</v>
      </c>
      <c r="E15" s="144">
        <v>15597</v>
      </c>
      <c r="F15" s="46">
        <v>15597</v>
      </c>
      <c r="G15" s="144">
        <v>15834</v>
      </c>
      <c r="H15" s="144">
        <v>15571</v>
      </c>
      <c r="I15" s="144">
        <v>15584</v>
      </c>
      <c r="J15" s="144">
        <v>15830</v>
      </c>
      <c r="K15" s="46">
        <v>15830</v>
      </c>
      <c r="L15" s="144">
        <v>15629</v>
      </c>
      <c r="M15" s="144">
        <v>15417.361000000001</v>
      </c>
      <c r="N15" s="415">
        <v>15372.425999999999</v>
      </c>
      <c r="O15" s="144"/>
      <c r="P15" s="46"/>
    </row>
    <row r="16" spans="1:16" s="100" customFormat="1" x14ac:dyDescent="0.2">
      <c r="A16" s="97" t="s">
        <v>5</v>
      </c>
      <c r="B16" s="100">
        <v>3046.5115000000001</v>
      </c>
      <c r="C16" s="100">
        <v>3073</v>
      </c>
      <c r="D16" s="100">
        <v>3041</v>
      </c>
      <c r="E16" s="100">
        <v>2979</v>
      </c>
      <c r="F16" s="45">
        <v>2979</v>
      </c>
      <c r="G16" s="100">
        <v>2849</v>
      </c>
      <c r="H16" s="100">
        <v>2565</v>
      </c>
      <c r="I16" s="100">
        <v>2590</v>
      </c>
      <c r="J16" s="47">
        <v>2617</v>
      </c>
      <c r="K16" s="45">
        <v>2617</v>
      </c>
      <c r="L16" s="100">
        <v>2629</v>
      </c>
      <c r="M16" s="100">
        <v>2665.57</v>
      </c>
      <c r="N16" s="414">
        <v>2713.5050000000001</v>
      </c>
      <c r="O16" s="47"/>
      <c r="P16" s="45"/>
    </row>
    <row r="17" spans="1:16" s="100" customFormat="1" x14ac:dyDescent="0.2">
      <c r="A17" s="97" t="s">
        <v>4</v>
      </c>
      <c r="B17" s="100">
        <v>7300.2250000000004</v>
      </c>
      <c r="C17" s="100">
        <v>7353</v>
      </c>
      <c r="D17" s="100">
        <v>7576</v>
      </c>
      <c r="E17" s="100">
        <v>7922</v>
      </c>
      <c r="F17" s="45">
        <v>7922</v>
      </c>
      <c r="G17" s="100">
        <v>8252</v>
      </c>
      <c r="H17" s="100">
        <v>8254</v>
      </c>
      <c r="I17" s="100">
        <v>8338</v>
      </c>
      <c r="J17" s="47">
        <v>8343</v>
      </c>
      <c r="K17" s="45">
        <v>8343</v>
      </c>
      <c r="L17" s="100">
        <v>8056</v>
      </c>
      <c r="M17" s="100">
        <v>8128.5349999999999</v>
      </c>
      <c r="N17" s="414">
        <v>8175.2439999999997</v>
      </c>
      <c r="O17" s="47"/>
      <c r="P17" s="45"/>
    </row>
    <row r="18" spans="1:16" s="100" customFormat="1" x14ac:dyDescent="0.2">
      <c r="A18" s="97" t="s">
        <v>6</v>
      </c>
      <c r="B18" s="100">
        <v>4711.8249999999998</v>
      </c>
      <c r="C18" s="100">
        <v>4756</v>
      </c>
      <c r="D18" s="100">
        <v>4680</v>
      </c>
      <c r="E18" s="100">
        <v>4696</v>
      </c>
      <c r="F18" s="45">
        <v>4696</v>
      </c>
      <c r="G18" s="100">
        <v>4733</v>
      </c>
      <c r="H18" s="100">
        <v>4752</v>
      </c>
      <c r="I18" s="100">
        <v>4656</v>
      </c>
      <c r="J18" s="47">
        <v>4870</v>
      </c>
      <c r="K18" s="45">
        <v>4870</v>
      </c>
      <c r="L18" s="100">
        <v>4944</v>
      </c>
      <c r="M18" s="100">
        <v>4623.2560000000003</v>
      </c>
      <c r="N18" s="414">
        <v>4483.6769999999997</v>
      </c>
      <c r="O18" s="47"/>
      <c r="P18" s="45"/>
    </row>
    <row r="19" spans="1:16" s="100" customFormat="1" x14ac:dyDescent="0.2">
      <c r="A19" s="97"/>
      <c r="D19" s="107"/>
      <c r="E19" s="107"/>
      <c r="F19" s="45"/>
      <c r="I19" s="107"/>
      <c r="J19" s="47"/>
      <c r="K19" s="45"/>
      <c r="N19" s="414"/>
      <c r="O19" s="47"/>
      <c r="P19" s="45"/>
    </row>
    <row r="20" spans="1:16" s="138" customFormat="1" x14ac:dyDescent="0.2">
      <c r="A20" s="137" t="s">
        <v>11</v>
      </c>
      <c r="F20" s="139"/>
      <c r="J20" s="140"/>
      <c r="K20" s="139"/>
      <c r="N20" s="413"/>
      <c r="O20" s="140"/>
      <c r="P20" s="139"/>
    </row>
    <row r="21" spans="1:16" s="109" customFormat="1" x14ac:dyDescent="0.2">
      <c r="A21" s="106" t="s">
        <v>5</v>
      </c>
      <c r="B21" s="109">
        <v>0.42</v>
      </c>
      <c r="C21" s="109">
        <v>0.41799999999999998</v>
      </c>
      <c r="D21" s="109">
        <v>0.41599999999999998</v>
      </c>
      <c r="E21" s="109">
        <v>0.40899999999999997</v>
      </c>
      <c r="F21" s="141">
        <v>0.40899999999999997</v>
      </c>
      <c r="G21" s="109">
        <v>0.4</v>
      </c>
      <c r="H21" s="109">
        <v>0.40300000000000002</v>
      </c>
      <c r="I21" s="109">
        <v>0.40354161327464511</v>
      </c>
      <c r="J21" s="142">
        <v>0.38300000000000001</v>
      </c>
      <c r="K21" s="141">
        <v>0.38300000000000001</v>
      </c>
      <c r="L21" s="109">
        <v>0.38366269570408656</v>
      </c>
      <c r="M21" s="109">
        <v>0.36389390184798653</v>
      </c>
      <c r="N21" s="410">
        <v>0.36843137218663796</v>
      </c>
      <c r="O21" s="142"/>
      <c r="P21" s="141"/>
    </row>
    <row r="22" spans="1:16" s="109" customFormat="1" x14ac:dyDescent="0.2">
      <c r="A22" s="106" t="s">
        <v>4</v>
      </c>
      <c r="B22" s="109">
        <v>0.55400000000000005</v>
      </c>
      <c r="C22" s="109">
        <v>0.54700000000000004</v>
      </c>
      <c r="D22" s="109">
        <v>0.53900000000000003</v>
      </c>
      <c r="E22" s="109">
        <v>0.54100000000000004</v>
      </c>
      <c r="F22" s="141">
        <v>0.54100000000000004</v>
      </c>
      <c r="G22" s="109">
        <v>0.52700000000000002</v>
      </c>
      <c r="H22" s="109">
        <v>0.53</v>
      </c>
      <c r="I22" s="109">
        <v>0.5373989501010551</v>
      </c>
      <c r="J22" s="142">
        <v>0.53800000000000003</v>
      </c>
      <c r="K22" s="141">
        <v>0.53800000000000003</v>
      </c>
      <c r="L22" s="109">
        <v>0.52473631038457391</v>
      </c>
      <c r="M22" s="109">
        <v>0.52271926040271099</v>
      </c>
      <c r="N22" s="410">
        <v>0.52286460469705087</v>
      </c>
      <c r="O22" s="142"/>
      <c r="P22" s="141"/>
    </row>
    <row r="23" spans="1:16" s="109" customFormat="1" x14ac:dyDescent="0.2">
      <c r="A23" s="106" t="s">
        <v>6</v>
      </c>
      <c r="B23" s="109">
        <v>0.68</v>
      </c>
      <c r="C23" s="109">
        <v>0.69099999999999995</v>
      </c>
      <c r="D23" s="109">
        <v>0.70399999999999996</v>
      </c>
      <c r="E23" s="109">
        <v>0.69799999999999995</v>
      </c>
      <c r="F23" s="141">
        <v>0.69799999999999995</v>
      </c>
      <c r="G23" s="109">
        <v>0.69199999999999995</v>
      </c>
      <c r="H23" s="109">
        <v>0.67</v>
      </c>
      <c r="I23" s="109">
        <v>0.66259468668298871</v>
      </c>
      <c r="J23" s="142">
        <v>0.65400000000000003</v>
      </c>
      <c r="K23" s="141">
        <v>0.65400000000000003</v>
      </c>
      <c r="L23" s="109">
        <v>0.6706576187779737</v>
      </c>
      <c r="M23" s="109">
        <v>0.66206797223931624</v>
      </c>
      <c r="N23" s="410">
        <v>0.65626456836202363</v>
      </c>
      <c r="O23" s="142"/>
      <c r="P23" s="141"/>
    </row>
    <row r="24" spans="1:16" x14ac:dyDescent="0.2">
      <c r="N24" s="409"/>
    </row>
    <row r="25" spans="1:16" s="318" customFormat="1" x14ac:dyDescent="0.2">
      <c r="A25" s="315" t="s">
        <v>101</v>
      </c>
      <c r="B25" s="322">
        <v>10.920025606790404</v>
      </c>
      <c r="C25" s="322">
        <v>10.71969597006739</v>
      </c>
      <c r="D25" s="322">
        <v>10.464893234361421</v>
      </c>
      <c r="E25" s="322">
        <v>10.577438397778669</v>
      </c>
      <c r="F25" s="323">
        <v>10.675626200462382</v>
      </c>
      <c r="G25" s="322">
        <v>10.008229702579412</v>
      </c>
      <c r="H25" s="322">
        <v>10.135449703603255</v>
      </c>
      <c r="I25" s="322">
        <v>9.9964757091681626</v>
      </c>
      <c r="J25" s="322">
        <v>10.086952627884072</v>
      </c>
      <c r="K25" s="323">
        <v>10.052006601217389</v>
      </c>
      <c r="L25" s="322">
        <v>9.8291257899635482</v>
      </c>
      <c r="M25" s="322">
        <v>10.028223837070437</v>
      </c>
      <c r="N25" s="412">
        <v>9.9948778593547214</v>
      </c>
      <c r="O25" s="322"/>
      <c r="P25" s="323"/>
    </row>
    <row r="26" spans="1:16" s="282" customFormat="1" x14ac:dyDescent="0.2">
      <c r="A26" s="321" t="s">
        <v>53</v>
      </c>
      <c r="B26" s="324">
        <v>-6.4949478501897098E-2</v>
      </c>
      <c r="C26" s="324">
        <v>-2.0355385253842475E-2</v>
      </c>
      <c r="D26" s="324">
        <v>-3.0300222474838157E-2</v>
      </c>
      <c r="E26" s="324">
        <v>-5.8249436302647464E-2</v>
      </c>
      <c r="F26" s="325">
        <v>-4.8184808085975757E-2</v>
      </c>
      <c r="G26" s="324">
        <v>-6.6080611429481295E-2</v>
      </c>
      <c r="H26" s="324">
        <v>-4.0127890834489754E-2</v>
      </c>
      <c r="I26" s="324">
        <v>-3.1033207326986223E-2</v>
      </c>
      <c r="J26" s="324">
        <v>-3.4422855849122969E-2</v>
      </c>
      <c r="K26" s="325">
        <v>-4.4063904994327663E-2</v>
      </c>
      <c r="L26" s="324">
        <v>-1.2369033293485043E-2</v>
      </c>
      <c r="M26" s="324">
        <v>-5.2640168372019014E-3</v>
      </c>
      <c r="N26" s="411">
        <v>-7.5942162146902525E-5</v>
      </c>
      <c r="O26" s="324"/>
      <c r="P26" s="319"/>
    </row>
    <row r="27" spans="1:16" s="318" customFormat="1" x14ac:dyDescent="0.2">
      <c r="A27" s="315" t="s">
        <v>104</v>
      </c>
      <c r="B27" s="322">
        <v>28.846167671956184</v>
      </c>
      <c r="C27" s="322">
        <v>27.951878281189064</v>
      </c>
      <c r="D27" s="322">
        <v>28.222831815987011</v>
      </c>
      <c r="E27" s="322">
        <v>27.640004129815534</v>
      </c>
      <c r="F27" s="323">
        <v>28.183369474996137</v>
      </c>
      <c r="G27" s="322">
        <v>28.110634408853983</v>
      </c>
      <c r="H27" s="322">
        <v>28.457888115709128</v>
      </c>
      <c r="I27" s="322">
        <v>27.843075878728424</v>
      </c>
      <c r="J27" s="322">
        <v>27.971685945628767</v>
      </c>
      <c r="K27" s="323">
        <v>28.031763069012939</v>
      </c>
      <c r="L27" s="322">
        <v>27.787779292117168</v>
      </c>
      <c r="M27" s="322">
        <v>27.630369418551627</v>
      </c>
      <c r="N27" s="412">
        <v>27.366759979403898</v>
      </c>
      <c r="O27" s="322"/>
      <c r="P27" s="323"/>
    </row>
    <row r="28" spans="1:16" s="282" customFormat="1" x14ac:dyDescent="0.2">
      <c r="A28" s="321" t="s">
        <v>53</v>
      </c>
      <c r="B28" s="324"/>
      <c r="C28" s="324"/>
      <c r="D28" s="324"/>
      <c r="E28" s="324"/>
      <c r="F28" s="325"/>
      <c r="G28" s="324">
        <v>-2.5992712831859444E-2</v>
      </c>
      <c r="H28" s="324">
        <v>1.9873947711070317E-2</v>
      </c>
      <c r="I28" s="324">
        <v>-6.9883497930680605E-3</v>
      </c>
      <c r="J28" s="324">
        <v>1.7161926371533465E-2</v>
      </c>
      <c r="K28" s="325">
        <v>-2.0871514297825522E-3</v>
      </c>
      <c r="L28" s="324">
        <v>1.6851611001827083E-2</v>
      </c>
      <c r="M28" s="324">
        <v>1.9760203174041591E-2</v>
      </c>
      <c r="N28" s="411">
        <v>1.5252557423846902E-2</v>
      </c>
      <c r="O28" s="324"/>
      <c r="P28" s="319"/>
    </row>
    <row r="29" spans="1:16" s="6" customFormat="1" x14ac:dyDescent="0.2">
      <c r="A29" s="3" t="s">
        <v>106</v>
      </c>
      <c r="B29" s="74">
        <v>0.91635419597673196</v>
      </c>
      <c r="C29" s="74">
        <v>0.90808561149756251</v>
      </c>
      <c r="D29" s="74">
        <v>0.88428786884969834</v>
      </c>
      <c r="E29" s="75">
        <v>0.88340153709105895</v>
      </c>
      <c r="F29" s="76">
        <v>0.8182822464549725</v>
      </c>
      <c r="G29" s="74">
        <v>0.83414570065546767</v>
      </c>
      <c r="H29" s="74">
        <v>0.74617613845876207</v>
      </c>
      <c r="I29" s="74">
        <v>0.65389617576756431</v>
      </c>
      <c r="J29" s="75">
        <v>0.60394398560441032</v>
      </c>
      <c r="K29" s="76">
        <v>0.62812564323612541</v>
      </c>
      <c r="L29" s="74">
        <v>0.34225524505150129</v>
      </c>
      <c r="M29" s="74">
        <v>0.32777436480550742</v>
      </c>
      <c r="N29" s="408">
        <v>0.344451961590093</v>
      </c>
      <c r="O29" s="75"/>
      <c r="P29" s="76"/>
    </row>
    <row r="30" spans="1:16" s="282" customFormat="1" x14ac:dyDescent="0.2">
      <c r="A30" s="321" t="s">
        <v>53</v>
      </c>
      <c r="B30" s="324"/>
      <c r="C30" s="324"/>
      <c r="D30" s="324"/>
      <c r="E30" s="324"/>
      <c r="F30" s="325"/>
      <c r="G30" s="324">
        <v>-7.5788033261459775E-2</v>
      </c>
      <c r="H30" s="324">
        <v>-0.16869599756989961</v>
      </c>
      <c r="I30" s="324">
        <v>-0.24842274388134056</v>
      </c>
      <c r="J30" s="324">
        <v>-0.30828867891638645</v>
      </c>
      <c r="K30" s="325">
        <v>-0.22228982216249971</v>
      </c>
      <c r="L30" s="324">
        <v>-0.58639123614452393</v>
      </c>
      <c r="M30" s="324">
        <v>-0.5561821080601399</v>
      </c>
      <c r="N30" s="411">
        <v>-0.4651222940205969</v>
      </c>
      <c r="O30" s="324"/>
      <c r="P30" s="319"/>
    </row>
    <row r="31" spans="1:16" s="6" customFormat="1" x14ac:dyDescent="0.2">
      <c r="A31" s="3"/>
      <c r="B31" s="74"/>
      <c r="C31" s="74"/>
      <c r="D31" s="74"/>
      <c r="E31" s="320"/>
      <c r="F31" s="76"/>
      <c r="G31" s="74"/>
      <c r="H31" s="74"/>
      <c r="I31" s="74"/>
      <c r="J31" s="320"/>
      <c r="K31" s="76"/>
      <c r="L31" s="74"/>
      <c r="M31" s="74"/>
      <c r="N31" s="74"/>
      <c r="O31" s="320"/>
      <c r="P31" s="76"/>
    </row>
    <row r="32" spans="1:16" s="148" customFormat="1" x14ac:dyDescent="0.2">
      <c r="A32" s="123" t="s">
        <v>26</v>
      </c>
      <c r="F32" s="125"/>
      <c r="K32" s="125"/>
      <c r="P32" s="125"/>
    </row>
    <row r="33" spans="1:16" s="120" customFormat="1" x14ac:dyDescent="0.2">
      <c r="A33" s="90" t="s">
        <v>123</v>
      </c>
      <c r="B33" s="13">
        <v>602.33299999999997</v>
      </c>
      <c r="C33" s="13">
        <v>603.74699999999996</v>
      </c>
      <c r="D33" s="13">
        <v>593.529</v>
      </c>
      <c r="E33" s="13">
        <v>610.38099999999997</v>
      </c>
      <c r="F33" s="15">
        <v>2409.9899999999998</v>
      </c>
      <c r="G33" s="13">
        <v>593</v>
      </c>
      <c r="H33" s="13">
        <v>599</v>
      </c>
      <c r="I33" s="13">
        <v>595</v>
      </c>
      <c r="J33" s="13">
        <v>618</v>
      </c>
      <c r="K33" s="15">
        <v>2405</v>
      </c>
      <c r="L33" s="13">
        <v>601</v>
      </c>
      <c r="M33" s="13">
        <v>610.248678630786</v>
      </c>
      <c r="N33" s="13">
        <v>605.7648280059899</v>
      </c>
      <c r="O33" s="13"/>
      <c r="P33" s="15"/>
    </row>
    <row r="34" spans="1:16" s="109" customFormat="1" x14ac:dyDescent="0.2">
      <c r="A34" s="106" t="s">
        <v>22</v>
      </c>
      <c r="B34" s="149">
        <v>4.1000000000000002E-2</v>
      </c>
      <c r="C34" s="149">
        <v>6.6000000000000003E-2</v>
      </c>
      <c r="D34" s="149">
        <v>1.7000000000000001E-2</v>
      </c>
      <c r="E34" s="149">
        <v>4.0000000000000001E-3</v>
      </c>
      <c r="F34" s="150">
        <v>3.1E-2</v>
      </c>
      <c r="G34" s="149">
        <v>-1.2999999999999999E-2</v>
      </c>
      <c r="H34" s="149">
        <v>-7.0000000000000001E-3</v>
      </c>
      <c r="I34" s="149">
        <v>3.0000000000000001E-3</v>
      </c>
      <c r="J34" s="149">
        <v>1.2999999999999999E-2</v>
      </c>
      <c r="K34" s="150">
        <v>-1E-3</v>
      </c>
      <c r="L34" s="149">
        <v>1.2E-2</v>
      </c>
      <c r="M34" s="109">
        <v>1.8779096211662738E-2</v>
      </c>
      <c r="N34" s="149">
        <v>1.8092147909226641E-2</v>
      </c>
      <c r="O34" s="149"/>
      <c r="P34" s="150"/>
    </row>
    <row r="35" spans="1:16" s="109" customFormat="1" x14ac:dyDescent="0.2">
      <c r="A35" s="106" t="s">
        <v>23</v>
      </c>
      <c r="B35" s="149">
        <v>4.2000000000000003E-2</v>
      </c>
      <c r="C35" s="149">
        <v>8.5999999999999993E-2</v>
      </c>
      <c r="D35" s="149">
        <v>2.8000000000000001E-2</v>
      </c>
      <c r="E35" s="149">
        <v>1.7999999999999999E-2</v>
      </c>
      <c r="F35" s="150">
        <v>4.2999999999999997E-2</v>
      </c>
      <c r="G35" s="149">
        <v>2E-3</v>
      </c>
      <c r="H35" s="149">
        <v>7.0000000000000001E-3</v>
      </c>
      <c r="I35" s="149">
        <v>-4.2999999999999997E-2</v>
      </c>
      <c r="J35" s="149">
        <v>2.3E-2</v>
      </c>
      <c r="K35" s="150">
        <v>1.2E-2</v>
      </c>
      <c r="L35" s="149">
        <v>1.9E-2</v>
      </c>
      <c r="M35" s="109">
        <v>2.5999999999999999E-2</v>
      </c>
      <c r="N35" s="426">
        <v>2.1000000000000001E-2</v>
      </c>
      <c r="O35" s="149"/>
      <c r="P35" s="150"/>
    </row>
    <row r="36" spans="1:16" s="109" customFormat="1" x14ac:dyDescent="0.2">
      <c r="A36" s="106"/>
      <c r="B36" s="149"/>
      <c r="C36" s="149"/>
      <c r="D36" s="149"/>
      <c r="E36" s="149"/>
      <c r="F36" s="150"/>
      <c r="G36" s="149"/>
      <c r="H36" s="149"/>
      <c r="I36" s="149"/>
      <c r="J36" s="149"/>
      <c r="K36" s="150"/>
      <c r="L36" s="149"/>
      <c r="M36" s="149"/>
      <c r="N36" s="149"/>
      <c r="O36" s="149"/>
      <c r="P36" s="150"/>
    </row>
    <row r="37" spans="1:16" s="300" customFormat="1" x14ac:dyDescent="0.2">
      <c r="A37" s="298" t="s">
        <v>156</v>
      </c>
      <c r="B37" s="292">
        <v>485.56338726636949</v>
      </c>
      <c r="C37" s="292">
        <v>485.59766223433746</v>
      </c>
      <c r="D37" s="292">
        <v>477.86379567345705</v>
      </c>
      <c r="E37" s="292">
        <v>489.62935010998177</v>
      </c>
      <c r="F37" s="296">
        <v>1938.6541952841455</v>
      </c>
      <c r="G37" s="292">
        <v>471.31124023352902</v>
      </c>
      <c r="H37" s="292">
        <v>476.93764119671869</v>
      </c>
      <c r="I37" s="292">
        <v>466.67891924668942</v>
      </c>
      <c r="J37" s="292">
        <v>474.84165654564714</v>
      </c>
      <c r="K37" s="296">
        <v>1889.7694572225844</v>
      </c>
      <c r="L37" s="292">
        <v>463.15703988489503</v>
      </c>
      <c r="M37" s="292">
        <v>466.29940511020527</v>
      </c>
      <c r="N37" s="292">
        <v>460.99956238063146</v>
      </c>
      <c r="O37" s="292"/>
      <c r="P37" s="299"/>
    </row>
    <row r="38" spans="1:16" s="300" customFormat="1" x14ac:dyDescent="0.2">
      <c r="A38" s="298" t="s">
        <v>157</v>
      </c>
      <c r="B38" s="292">
        <v>78.974620325135447</v>
      </c>
      <c r="C38" s="292">
        <v>80.411867320090209</v>
      </c>
      <c r="D38" s="292">
        <v>81.426150830253718</v>
      </c>
      <c r="E38" s="292">
        <v>83.719980946631239</v>
      </c>
      <c r="F38" s="296">
        <v>324.5326194221106</v>
      </c>
      <c r="G38" s="292">
        <v>84.858079668036467</v>
      </c>
      <c r="H38" s="292">
        <v>86.144757426870484</v>
      </c>
      <c r="I38" s="292">
        <v>87.162093764685295</v>
      </c>
      <c r="J38" s="292">
        <v>88.511556633819239</v>
      </c>
      <c r="K38" s="296">
        <v>346.67648749341146</v>
      </c>
      <c r="L38" s="292">
        <v>89.215374477310917</v>
      </c>
      <c r="M38" s="292">
        <v>90.051064242356716</v>
      </c>
      <c r="N38" s="292">
        <v>91.052298366461116</v>
      </c>
      <c r="O38" s="292"/>
      <c r="P38" s="299"/>
    </row>
    <row r="39" spans="1:16" s="300" customFormat="1" x14ac:dyDescent="0.2">
      <c r="A39" s="298" t="s">
        <v>158</v>
      </c>
      <c r="B39" s="292">
        <v>0.23168644368491689</v>
      </c>
      <c r="C39" s="292">
        <v>0.35931585518541309</v>
      </c>
      <c r="D39" s="292">
        <v>0.54491436725318398</v>
      </c>
      <c r="E39" s="292">
        <v>0.72069319672363308</v>
      </c>
      <c r="F39" s="296">
        <v>1.856609862847147</v>
      </c>
      <c r="G39" s="292">
        <v>0.90403843525510896</v>
      </c>
      <c r="H39" s="292">
        <v>1.067667470830769</v>
      </c>
      <c r="I39" s="292">
        <v>1.147731972578832</v>
      </c>
      <c r="J39" s="292">
        <v>1.383436067532462</v>
      </c>
      <c r="K39" s="296">
        <v>4.5028739461971714</v>
      </c>
      <c r="L39" s="292">
        <v>1.0625942120998526</v>
      </c>
      <c r="M39" s="292">
        <v>1.2869078850270435</v>
      </c>
      <c r="N39" s="292">
        <v>1.5175730187471299</v>
      </c>
      <c r="O39" s="292"/>
      <c r="P39" s="299"/>
    </row>
    <row r="40" spans="1:16" s="303" customFormat="1" x14ac:dyDescent="0.2">
      <c r="A40" s="301" t="s">
        <v>159</v>
      </c>
      <c r="B40" s="292">
        <v>37.7227353015844</v>
      </c>
      <c r="C40" s="292">
        <v>37.320778761907199</v>
      </c>
      <c r="D40" s="292">
        <v>33.360654516762601</v>
      </c>
      <c r="E40" s="292">
        <v>36.979160287955999</v>
      </c>
      <c r="F40" s="296">
        <v>145.38332886821019</v>
      </c>
      <c r="G40" s="292">
        <v>36.843460606552398</v>
      </c>
      <c r="H40" s="292">
        <v>35.654098227245399</v>
      </c>
      <c r="I40" s="292">
        <v>40.466033669549702</v>
      </c>
      <c r="J40" s="292">
        <v>55.314323910173997</v>
      </c>
      <c r="K40" s="296">
        <v>168.2779164135215</v>
      </c>
      <c r="L40" s="292">
        <v>47.794202765131388</v>
      </c>
      <c r="M40" s="292">
        <v>52.61130139319696</v>
      </c>
      <c r="N40" s="292">
        <v>52.195394240150101</v>
      </c>
      <c r="O40" s="292"/>
      <c r="P40" s="302"/>
    </row>
    <row r="41" spans="1:16" x14ac:dyDescent="0.2">
      <c r="B41" s="6"/>
      <c r="C41" s="6"/>
      <c r="D41" s="6"/>
      <c r="E41" s="6"/>
      <c r="F41" s="8"/>
      <c r="G41" s="6"/>
      <c r="H41" s="6"/>
      <c r="I41" s="6"/>
      <c r="J41" s="6"/>
      <c r="K41" s="8"/>
      <c r="L41" s="6"/>
      <c r="M41" s="6"/>
      <c r="N41" s="6"/>
      <c r="O41" s="6"/>
      <c r="P41" s="8"/>
    </row>
    <row r="42" spans="1:16" s="120" customFormat="1" x14ac:dyDescent="0.2">
      <c r="A42" s="90" t="s">
        <v>21</v>
      </c>
      <c r="B42" s="279">
        <v>312</v>
      </c>
      <c r="C42" s="279">
        <v>309</v>
      </c>
      <c r="D42" s="279">
        <v>308</v>
      </c>
      <c r="E42" s="279">
        <v>316</v>
      </c>
      <c r="F42" s="15">
        <v>1245</v>
      </c>
      <c r="G42" s="279">
        <v>295</v>
      </c>
      <c r="H42" s="279">
        <v>284</v>
      </c>
      <c r="I42" s="279">
        <v>286</v>
      </c>
      <c r="J42" s="279">
        <v>273</v>
      </c>
      <c r="K42" s="15">
        <v>1138</v>
      </c>
      <c r="L42" s="279">
        <v>283</v>
      </c>
      <c r="M42" s="279">
        <v>290.8</v>
      </c>
      <c r="N42" s="279">
        <v>281.7</v>
      </c>
      <c r="O42" s="279"/>
      <c r="P42" s="15"/>
    </row>
    <row r="43" spans="1:16" s="109" customFormat="1" x14ac:dyDescent="0.2">
      <c r="A43" s="106" t="s">
        <v>25</v>
      </c>
      <c r="B43" s="149">
        <v>0.51800000000000002</v>
      </c>
      <c r="C43" s="149">
        <v>0.51200000000000001</v>
      </c>
      <c r="D43" s="149">
        <v>0.52</v>
      </c>
      <c r="E43" s="149">
        <v>0.51800000000000002</v>
      </c>
      <c r="F43" s="150">
        <v>0.51700000000000002</v>
      </c>
      <c r="G43" s="149">
        <v>0.497</v>
      </c>
      <c r="H43" s="149">
        <v>0.47399999999999998</v>
      </c>
      <c r="I43" s="149">
        <v>0.48099999999999998</v>
      </c>
      <c r="J43" s="149">
        <v>0.442</v>
      </c>
      <c r="K43" s="150">
        <v>0.47299999999999998</v>
      </c>
      <c r="L43" s="149">
        <v>0.47</v>
      </c>
      <c r="M43" s="149">
        <v>0.47652704574873889</v>
      </c>
      <c r="N43" s="149">
        <v>0.46503195130572106</v>
      </c>
      <c r="O43" s="149"/>
      <c r="P43" s="150"/>
    </row>
    <row r="44" spans="1:16" s="109" customFormat="1" x14ac:dyDescent="0.2">
      <c r="A44" s="106" t="s">
        <v>22</v>
      </c>
      <c r="B44" s="149">
        <v>-2.8000000000000001E-2</v>
      </c>
      <c r="C44" s="149">
        <v>4.1000000000000002E-2</v>
      </c>
      <c r="D44" s="149">
        <v>1.4999999999999999E-2</v>
      </c>
      <c r="E44" s="149">
        <v>-7.0000000000000001E-3</v>
      </c>
      <c r="F44" s="150">
        <v>4.0000000000000001E-3</v>
      </c>
      <c r="G44" s="149">
        <v>-5.3999999999999999E-2</v>
      </c>
      <c r="H44" s="149">
        <v>-8.1000000000000003E-2</v>
      </c>
      <c r="I44" s="149">
        <v>-7.0999999999999994E-2</v>
      </c>
      <c r="J44" s="149">
        <v>-0.13600000000000001</v>
      </c>
      <c r="K44" s="150">
        <v>-8.5999999999999993E-2</v>
      </c>
      <c r="L44" s="149">
        <v>-3.6999999999999998E-2</v>
      </c>
      <c r="M44" s="149">
        <v>2.3943661971830954E-2</v>
      </c>
      <c r="N44" s="149">
        <v>-1.5034965034965042E-2</v>
      </c>
      <c r="O44" s="149"/>
      <c r="P44" s="150"/>
    </row>
    <row r="45" spans="1:16" s="109" customFormat="1" x14ac:dyDescent="0.2">
      <c r="A45" s="106" t="s">
        <v>23</v>
      </c>
      <c r="B45" s="149">
        <v>-2.9000000000000001E-2</v>
      </c>
      <c r="C45" s="149">
        <v>5.6000000000000001E-2</v>
      </c>
      <c r="D45" s="149">
        <v>3.1E-2</v>
      </c>
      <c r="E45" s="149">
        <v>0.01</v>
      </c>
      <c r="F45" s="150">
        <v>1.7000000000000001E-2</v>
      </c>
      <c r="G45" s="149">
        <v>-4.1000000000000002E-2</v>
      </c>
      <c r="H45" s="149">
        <v>-7.0000000000000007E-2</v>
      </c>
      <c r="I45" s="149">
        <v>-6.4000000000000001E-2</v>
      </c>
      <c r="J45" s="149">
        <v>-0.13600000000000001</v>
      </c>
      <c r="K45" s="150">
        <v>-7.5999999999999998E-2</v>
      </c>
      <c r="L45" s="149">
        <v>-0.03</v>
      </c>
      <c r="M45" s="149">
        <v>2.9000000000000001E-2</v>
      </c>
      <c r="N45" s="149">
        <v>-4.0000000000000001E-3</v>
      </c>
      <c r="O45" s="149"/>
      <c r="P45" s="150"/>
    </row>
    <row r="46" spans="1:16" x14ac:dyDescent="0.2">
      <c r="B46" s="6"/>
      <c r="C46" s="6"/>
      <c r="D46" s="6"/>
      <c r="E46" s="6"/>
      <c r="F46" s="8"/>
      <c r="G46" s="6"/>
      <c r="H46" s="6"/>
      <c r="I46" s="6"/>
      <c r="J46" s="6"/>
      <c r="K46" s="8"/>
      <c r="L46" s="6"/>
      <c r="M46" s="6"/>
      <c r="N46" s="6"/>
      <c r="O46" s="6"/>
      <c r="P46" s="8"/>
    </row>
    <row r="47" spans="1:16" s="120" customFormat="1" x14ac:dyDescent="0.2">
      <c r="A47" s="90" t="s">
        <v>24</v>
      </c>
      <c r="B47" s="13">
        <v>70</v>
      </c>
      <c r="C47" s="13">
        <v>92</v>
      </c>
      <c r="D47" s="13">
        <v>55</v>
      </c>
      <c r="E47" s="13">
        <v>167</v>
      </c>
      <c r="F47" s="15">
        <v>384</v>
      </c>
      <c r="G47" s="13">
        <v>64</v>
      </c>
      <c r="H47" s="13">
        <v>85</v>
      </c>
      <c r="I47" s="13">
        <v>104</v>
      </c>
      <c r="J47" s="13">
        <v>119</v>
      </c>
      <c r="K47" s="15">
        <v>372</v>
      </c>
      <c r="L47" s="13">
        <v>54</v>
      </c>
      <c r="M47" s="13">
        <v>124</v>
      </c>
      <c r="N47" s="13">
        <v>106.9</v>
      </c>
      <c r="O47" s="13"/>
      <c r="P47" s="15"/>
    </row>
    <row r="48" spans="1:16" x14ac:dyDescent="0.2">
      <c r="A48" s="110" t="s">
        <v>124</v>
      </c>
      <c r="B48" s="149">
        <v>0.11627906976744186</v>
      </c>
      <c r="C48" s="149">
        <v>0.15257048092868988</v>
      </c>
      <c r="D48" s="149">
        <v>9.29054054054054E-2</v>
      </c>
      <c r="E48" s="149">
        <v>0.27377049180327867</v>
      </c>
      <c r="F48" s="151">
        <v>0.15953469048608226</v>
      </c>
      <c r="G48" s="149">
        <v>0.10792580101180438</v>
      </c>
      <c r="H48" s="149">
        <v>0.14190317195325541</v>
      </c>
      <c r="I48" s="149">
        <v>0.17478991596638654</v>
      </c>
      <c r="J48" s="152">
        <v>0.19255663430420711</v>
      </c>
      <c r="K48" s="151">
        <v>0.15467775467775469</v>
      </c>
      <c r="L48" s="149">
        <v>8.8999999999999996E-2</v>
      </c>
      <c r="M48" s="149">
        <v>0.20319585169478549</v>
      </c>
      <c r="N48" s="149">
        <v>0.17647112387142913</v>
      </c>
      <c r="O48" s="152"/>
      <c r="P48" s="151"/>
    </row>
    <row r="49" spans="1:16" x14ac:dyDescent="0.2">
      <c r="B49" s="6"/>
      <c r="C49" s="6"/>
      <c r="D49" s="6"/>
      <c r="E49" s="6"/>
      <c r="F49" s="8"/>
      <c r="G49" s="6"/>
      <c r="H49" s="6"/>
      <c r="I49" s="6"/>
      <c r="J49" s="6"/>
      <c r="K49" s="8"/>
      <c r="L49" s="6"/>
      <c r="M49" s="6"/>
      <c r="N49" s="6"/>
      <c r="O49" s="6"/>
      <c r="P49" s="8"/>
    </row>
    <row r="50" spans="1:16" s="6" customFormat="1" x14ac:dyDescent="0.2">
      <c r="A50" s="153" t="s">
        <v>138</v>
      </c>
      <c r="B50" s="149"/>
      <c r="C50" s="149"/>
      <c r="D50" s="149"/>
      <c r="E50" s="149"/>
      <c r="F50" s="151"/>
      <c r="G50" s="149"/>
      <c r="H50" s="149"/>
      <c r="I50" s="149"/>
      <c r="J50" s="152"/>
      <c r="K50" s="151"/>
      <c r="L50" s="149"/>
      <c r="M50" s="149"/>
      <c r="N50" s="149"/>
      <c r="O50" s="152"/>
      <c r="P50" s="151"/>
    </row>
    <row r="51" spans="1:16" x14ac:dyDescent="0.2">
      <c r="G51" s="107"/>
      <c r="H51" s="107"/>
      <c r="I51" s="107"/>
      <c r="J51" s="107"/>
      <c r="K51" s="108"/>
      <c r="L51" s="107"/>
      <c r="M51" s="107"/>
      <c r="N51" s="107"/>
      <c r="O51" s="107"/>
      <c r="P51" s="108"/>
    </row>
    <row r="53" spans="1:16" x14ac:dyDescent="0.2">
      <c r="B53" s="101"/>
      <c r="C53" s="101"/>
      <c r="D53" s="101"/>
      <c r="E53" s="101"/>
      <c r="F53" s="111"/>
      <c r="G53" s="101"/>
      <c r="H53" s="101"/>
      <c r="I53" s="101"/>
      <c r="J53" s="101"/>
      <c r="K53" s="111"/>
      <c r="L53" s="101"/>
      <c r="M53" s="101"/>
      <c r="N53" s="101"/>
      <c r="O53" s="101"/>
      <c r="P53" s="111"/>
    </row>
    <row r="54" spans="1:16" x14ac:dyDescent="0.2">
      <c r="C54" s="87"/>
      <c r="D54" s="87"/>
      <c r="H54" s="87"/>
      <c r="I54" s="87"/>
      <c r="M54" s="87"/>
      <c r="N54" s="87"/>
    </row>
    <row r="55" spans="1:16" x14ac:dyDescent="0.2">
      <c r="B55" s="101"/>
      <c r="C55" s="101"/>
      <c r="D55" s="101"/>
      <c r="E55" s="101"/>
      <c r="F55" s="111"/>
      <c r="G55" s="101"/>
      <c r="H55" s="101"/>
      <c r="I55" s="101"/>
      <c r="J55" s="101"/>
      <c r="K55" s="111"/>
      <c r="L55" s="101"/>
      <c r="M55" s="101"/>
      <c r="N55" s="101"/>
      <c r="O55" s="101"/>
      <c r="P55" s="111"/>
    </row>
    <row r="56" spans="1:16" x14ac:dyDescent="0.2">
      <c r="C56" s="87"/>
      <c r="D56" s="87"/>
    </row>
  </sheetData>
  <hyperlinks>
    <hyperlink ref="A1" location="Index!A1" display="Back to index"/>
  </hyperlinks>
  <pageMargins left="0.7" right="0.7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U50"/>
  <sheetViews>
    <sheetView showGridLines="0" zoomScale="85" zoomScaleNormal="85" zoomScaleSheetLayoutView="85" workbookViewId="0"/>
  </sheetViews>
  <sheetFormatPr defaultColWidth="9.140625" defaultRowHeight="12.75" x14ac:dyDescent="0.2"/>
  <cols>
    <col min="1" max="1" width="32.85546875" style="110" bestFit="1" customWidth="1"/>
    <col min="2" max="2" width="9" style="89" bestFit="1" customWidth="1"/>
    <col min="3" max="5" width="8.85546875" style="89" bestFit="1" customWidth="1"/>
    <col min="6" max="6" width="8.28515625" style="88" bestFit="1" customWidth="1"/>
    <col min="7" max="7" width="9" style="89" bestFit="1" customWidth="1"/>
    <col min="8" max="9" width="8.85546875" style="89" bestFit="1" customWidth="1"/>
    <col min="10" max="10" width="9" style="89" bestFit="1" customWidth="1"/>
    <col min="11" max="11" width="8.42578125" style="88" bestFit="1" customWidth="1"/>
    <col min="12" max="12" width="9" style="89" bestFit="1" customWidth="1"/>
    <col min="13" max="14" width="8.85546875" style="89" bestFit="1" customWidth="1"/>
    <col min="15" max="15" width="9" style="89" bestFit="1" customWidth="1"/>
    <col min="16" max="16" width="8.42578125" style="88" bestFit="1" customWidth="1"/>
    <col min="17" max="16384" width="9.140625" style="89"/>
  </cols>
  <sheetData>
    <row r="1" spans="1:16" s="120" customFormat="1" x14ac:dyDescent="0.2">
      <c r="A1" s="86" t="s">
        <v>65</v>
      </c>
      <c r="B1" s="91" t="s">
        <v>55</v>
      </c>
      <c r="C1" s="91" t="s">
        <v>56</v>
      </c>
      <c r="D1" s="91" t="s">
        <v>57</v>
      </c>
      <c r="E1" s="91" t="s">
        <v>58</v>
      </c>
      <c r="F1" s="119" t="s">
        <v>59</v>
      </c>
      <c r="G1" s="91" t="s">
        <v>96</v>
      </c>
      <c r="H1" s="91" t="s">
        <v>97</v>
      </c>
      <c r="I1" s="91" t="s">
        <v>98</v>
      </c>
      <c r="J1" s="91" t="s">
        <v>99</v>
      </c>
      <c r="K1" s="119" t="s">
        <v>100</v>
      </c>
      <c r="L1" s="91" t="s">
        <v>129</v>
      </c>
      <c r="M1" s="91" t="s">
        <v>130</v>
      </c>
      <c r="N1" s="91" t="s">
        <v>131</v>
      </c>
      <c r="O1" s="91" t="s">
        <v>132</v>
      </c>
      <c r="P1" s="119" t="s">
        <v>133</v>
      </c>
    </row>
    <row r="2" spans="1:16" s="122" customFormat="1" ht="13.5" thickBot="1" x14ac:dyDescent="0.25">
      <c r="A2" s="154" t="s">
        <v>70</v>
      </c>
      <c r="F2" s="155"/>
      <c r="K2" s="155"/>
      <c r="P2" s="155"/>
    </row>
    <row r="3" spans="1:16" s="156" customFormat="1" x14ac:dyDescent="0.2">
      <c r="A3" s="123" t="s">
        <v>27</v>
      </c>
      <c r="F3" s="157"/>
      <c r="K3" s="157"/>
      <c r="P3" s="157"/>
    </row>
    <row r="4" spans="1:16" x14ac:dyDescent="0.2">
      <c r="A4" s="126" t="s">
        <v>32</v>
      </c>
      <c r="J4" s="134"/>
      <c r="K4" s="133"/>
      <c r="O4" s="134"/>
      <c r="P4" s="133"/>
    </row>
    <row r="5" spans="1:16" s="120" customFormat="1" x14ac:dyDescent="0.2">
      <c r="A5" s="90" t="s">
        <v>9</v>
      </c>
      <c r="B5" s="120">
        <v>62</v>
      </c>
      <c r="C5" s="120">
        <v>62</v>
      </c>
      <c r="D5" s="120">
        <v>62</v>
      </c>
      <c r="E5" s="120">
        <v>62</v>
      </c>
      <c r="F5" s="92">
        <v>62</v>
      </c>
      <c r="G5" s="120">
        <v>63</v>
      </c>
      <c r="H5" s="120">
        <v>63</v>
      </c>
      <c r="I5" s="120">
        <v>63</v>
      </c>
      <c r="J5" s="131">
        <v>63</v>
      </c>
      <c r="K5" s="130">
        <v>63</v>
      </c>
      <c r="L5" s="120">
        <v>64</v>
      </c>
      <c r="M5" s="120">
        <v>64</v>
      </c>
      <c r="N5" s="120">
        <v>64</v>
      </c>
      <c r="O5" s="131"/>
      <c r="P5" s="130"/>
    </row>
    <row r="6" spans="1:16" x14ac:dyDescent="0.2">
      <c r="A6" s="110" t="s">
        <v>12</v>
      </c>
      <c r="B6" s="132">
        <v>10</v>
      </c>
      <c r="C6" s="132">
        <v>10</v>
      </c>
      <c r="D6" s="132">
        <v>10</v>
      </c>
      <c r="E6" s="132">
        <v>10</v>
      </c>
      <c r="F6" s="88">
        <v>10</v>
      </c>
      <c r="G6" s="132">
        <v>10</v>
      </c>
      <c r="H6" s="132">
        <v>10</v>
      </c>
      <c r="I6" s="132">
        <v>10</v>
      </c>
      <c r="J6" s="134">
        <v>10</v>
      </c>
      <c r="K6" s="133">
        <v>10</v>
      </c>
      <c r="L6" s="132">
        <v>11</v>
      </c>
      <c r="M6" s="132">
        <v>11</v>
      </c>
      <c r="N6" s="132">
        <v>11</v>
      </c>
      <c r="O6" s="134"/>
      <c r="P6" s="133"/>
    </row>
    <row r="7" spans="1:16" x14ac:dyDescent="0.2">
      <c r="A7" s="110" t="s">
        <v>13</v>
      </c>
      <c r="B7" s="132">
        <v>45</v>
      </c>
      <c r="C7" s="132">
        <v>45</v>
      </c>
      <c r="D7" s="132">
        <v>45</v>
      </c>
      <c r="E7" s="132">
        <v>45</v>
      </c>
      <c r="F7" s="88">
        <v>45</v>
      </c>
      <c r="G7" s="132">
        <v>46</v>
      </c>
      <c r="H7" s="132">
        <v>46</v>
      </c>
      <c r="I7" s="132">
        <v>46</v>
      </c>
      <c r="J7" s="134">
        <v>46</v>
      </c>
      <c r="K7" s="133">
        <v>46</v>
      </c>
      <c r="L7" s="132">
        <v>46</v>
      </c>
      <c r="M7" s="132">
        <v>46</v>
      </c>
      <c r="N7" s="132">
        <v>46</v>
      </c>
      <c r="O7" s="134"/>
      <c r="P7" s="133"/>
    </row>
    <row r="8" spans="1:16" x14ac:dyDescent="0.2">
      <c r="A8" s="110" t="s">
        <v>14</v>
      </c>
      <c r="B8" s="132">
        <v>7</v>
      </c>
      <c r="C8" s="132">
        <v>7</v>
      </c>
      <c r="D8" s="132">
        <v>7</v>
      </c>
      <c r="E8" s="132">
        <v>7</v>
      </c>
      <c r="F8" s="88">
        <v>7</v>
      </c>
      <c r="G8" s="132">
        <v>7</v>
      </c>
      <c r="H8" s="132">
        <v>7</v>
      </c>
      <c r="I8" s="132">
        <v>7</v>
      </c>
      <c r="J8" s="134">
        <v>7</v>
      </c>
      <c r="K8" s="133">
        <v>7</v>
      </c>
      <c r="L8" s="132">
        <v>7</v>
      </c>
      <c r="M8" s="132">
        <v>7</v>
      </c>
      <c r="N8" s="132">
        <v>7</v>
      </c>
      <c r="O8" s="134"/>
      <c r="P8" s="133"/>
    </row>
    <row r="9" spans="1:16" x14ac:dyDescent="0.2">
      <c r="J9" s="134"/>
      <c r="K9" s="133"/>
      <c r="O9" s="134"/>
      <c r="P9" s="133"/>
    </row>
    <row r="10" spans="1:16" s="109" customFormat="1" x14ac:dyDescent="0.2">
      <c r="A10" s="137" t="s">
        <v>20</v>
      </c>
      <c r="F10" s="146"/>
      <c r="J10" s="142"/>
      <c r="K10" s="141"/>
      <c r="O10" s="142"/>
      <c r="P10" s="141"/>
    </row>
    <row r="11" spans="1:16" s="109" customFormat="1" x14ac:dyDescent="0.2">
      <c r="A11" s="106" t="s">
        <v>12</v>
      </c>
      <c r="B11" s="109">
        <v>0.69599999999999995</v>
      </c>
      <c r="C11" s="109">
        <v>0.68700000000000006</v>
      </c>
      <c r="D11" s="109">
        <v>0.70799999999999996</v>
      </c>
      <c r="E11" s="109">
        <v>0.71599999999999997</v>
      </c>
      <c r="F11" s="146">
        <v>0.71599999999999997</v>
      </c>
      <c r="G11" s="109">
        <v>0.69599999999999995</v>
      </c>
      <c r="H11" s="109">
        <v>0.70699999999999996</v>
      </c>
      <c r="I11" s="109">
        <v>0.72249261534531828</v>
      </c>
      <c r="J11" s="142">
        <v>0.76308656334934144</v>
      </c>
      <c r="K11" s="141">
        <v>0.76308656334934144</v>
      </c>
      <c r="L11" s="109">
        <v>0.79258040592737566</v>
      </c>
      <c r="M11" s="109">
        <v>0.7947161008153677</v>
      </c>
      <c r="N11" s="418">
        <v>0.7475356590026192</v>
      </c>
      <c r="O11" s="142"/>
      <c r="P11" s="141"/>
    </row>
    <row r="12" spans="1:16" s="109" customFormat="1" x14ac:dyDescent="0.2">
      <c r="A12" s="106" t="s">
        <v>13</v>
      </c>
      <c r="B12" s="109">
        <v>1.07</v>
      </c>
      <c r="C12" s="109">
        <v>1.0409999999999999</v>
      </c>
      <c r="D12" s="109">
        <v>1.054</v>
      </c>
      <c r="E12" s="109">
        <v>1.06</v>
      </c>
      <c r="F12" s="146">
        <v>1.06</v>
      </c>
      <c r="G12" s="109">
        <v>1.044</v>
      </c>
      <c r="H12" s="109">
        <v>1.046</v>
      </c>
      <c r="I12" s="109">
        <v>1.0518603634163781</v>
      </c>
      <c r="J12" s="142">
        <v>1.0618581909774383</v>
      </c>
      <c r="K12" s="141">
        <v>1.0618581909774383</v>
      </c>
      <c r="L12" s="109">
        <v>1.0502107562055831</v>
      </c>
      <c r="M12" s="109">
        <v>1.0481110007850942</v>
      </c>
      <c r="N12" s="418">
        <v>1.0345536555157915</v>
      </c>
      <c r="O12" s="142"/>
      <c r="P12" s="141"/>
    </row>
    <row r="13" spans="1:16" s="109" customFormat="1" x14ac:dyDescent="0.2">
      <c r="A13" s="106" t="s">
        <v>14</v>
      </c>
      <c r="B13" s="109">
        <v>0.95799999999999996</v>
      </c>
      <c r="C13" s="109">
        <v>0.98399999999999999</v>
      </c>
      <c r="D13" s="109">
        <v>0.99099999999999999</v>
      </c>
      <c r="E13" s="109">
        <v>1.0029999999999999</v>
      </c>
      <c r="F13" s="146">
        <v>1.0029999999999999</v>
      </c>
      <c r="G13" s="109">
        <v>0.98399999999999999</v>
      </c>
      <c r="H13" s="109">
        <v>0.95899999999999996</v>
      </c>
      <c r="I13" s="109">
        <v>0.97242954481987764</v>
      </c>
      <c r="J13" s="142">
        <v>0.97424071710302262</v>
      </c>
      <c r="K13" s="141">
        <v>0.97424071710302262</v>
      </c>
      <c r="L13" s="109">
        <v>0.94728560191247957</v>
      </c>
      <c r="M13" s="109">
        <v>0.95190175633618457</v>
      </c>
      <c r="N13" s="418">
        <v>0.98438505417493993</v>
      </c>
      <c r="O13" s="142"/>
      <c r="P13" s="141"/>
    </row>
    <row r="14" spans="1:16" x14ac:dyDescent="0.2">
      <c r="B14" s="47"/>
      <c r="C14" s="100"/>
      <c r="D14" s="107"/>
      <c r="G14" s="47"/>
      <c r="H14" s="47"/>
      <c r="I14" s="107"/>
      <c r="J14" s="47"/>
      <c r="K14" s="133"/>
      <c r="L14" s="47"/>
      <c r="M14" s="47"/>
      <c r="N14" s="420"/>
      <c r="O14" s="47"/>
      <c r="P14" s="133"/>
    </row>
    <row r="15" spans="1:16" s="105" customFormat="1" x14ac:dyDescent="0.2">
      <c r="A15" s="143" t="s">
        <v>10</v>
      </c>
      <c r="B15" s="105">
        <v>11531.054</v>
      </c>
      <c r="C15" s="105">
        <v>11740</v>
      </c>
      <c r="D15" s="105">
        <v>12269</v>
      </c>
      <c r="E15" s="105">
        <v>12716</v>
      </c>
      <c r="F15" s="158">
        <v>12716</v>
      </c>
      <c r="G15" s="105">
        <v>12760</v>
      </c>
      <c r="H15" s="105">
        <v>12873</v>
      </c>
      <c r="I15" s="105">
        <v>13239</v>
      </c>
      <c r="J15" s="144">
        <v>13829</v>
      </c>
      <c r="K15" s="46">
        <v>13829</v>
      </c>
      <c r="L15" s="105">
        <v>14152</v>
      </c>
      <c r="M15" s="105">
        <v>14405.929</v>
      </c>
      <c r="N15" s="421">
        <v>14555.359</v>
      </c>
      <c r="O15" s="144"/>
      <c r="P15" s="46"/>
    </row>
    <row r="16" spans="1:16" s="100" customFormat="1" x14ac:dyDescent="0.2">
      <c r="A16" s="97" t="s">
        <v>12</v>
      </c>
      <c r="B16" s="100">
        <v>2832.39</v>
      </c>
      <c r="C16" s="100">
        <v>2860</v>
      </c>
      <c r="D16" s="100">
        <v>2993</v>
      </c>
      <c r="E16" s="100">
        <v>3041</v>
      </c>
      <c r="F16" s="88">
        <v>3041</v>
      </c>
      <c r="G16" s="100">
        <v>2861</v>
      </c>
      <c r="H16" s="100">
        <v>2806</v>
      </c>
      <c r="I16" s="100">
        <v>2925</v>
      </c>
      <c r="J16" s="47">
        <v>3139</v>
      </c>
      <c r="K16" s="45">
        <v>3139</v>
      </c>
      <c r="L16" s="100">
        <v>3396</v>
      </c>
      <c r="M16" s="100">
        <v>3456.7739999999999</v>
      </c>
      <c r="N16" s="419">
        <v>3317.4769999999999</v>
      </c>
      <c r="O16" s="47"/>
      <c r="P16" s="45"/>
    </row>
    <row r="17" spans="1:21" s="100" customFormat="1" x14ac:dyDescent="0.2">
      <c r="A17" s="97" t="s">
        <v>13</v>
      </c>
      <c r="B17" s="100">
        <v>5002.0230000000001</v>
      </c>
      <c r="C17" s="100">
        <v>5183</v>
      </c>
      <c r="D17" s="100">
        <v>5467</v>
      </c>
      <c r="E17" s="100">
        <v>5726</v>
      </c>
      <c r="F17" s="88">
        <v>5726</v>
      </c>
      <c r="G17" s="100">
        <v>5968</v>
      </c>
      <c r="H17" s="100">
        <v>6137</v>
      </c>
      <c r="I17" s="100">
        <v>6405</v>
      </c>
      <c r="J17" s="47">
        <v>6753</v>
      </c>
      <c r="K17" s="45">
        <v>6753</v>
      </c>
      <c r="L17" s="100">
        <v>6939</v>
      </c>
      <c r="M17" s="100">
        <v>7154.6750000000002</v>
      </c>
      <c r="N17" s="419">
        <v>7391.1040000000003</v>
      </c>
      <c r="O17" s="47"/>
      <c r="P17" s="45"/>
    </row>
    <row r="18" spans="1:21" s="100" customFormat="1" x14ac:dyDescent="0.2">
      <c r="A18" s="97" t="s">
        <v>14</v>
      </c>
      <c r="B18" s="100">
        <v>3696.6410000000001</v>
      </c>
      <c r="C18" s="100">
        <v>3697</v>
      </c>
      <c r="D18" s="100">
        <v>3809</v>
      </c>
      <c r="E18" s="100">
        <v>3949</v>
      </c>
      <c r="F18" s="88">
        <v>3949</v>
      </c>
      <c r="G18" s="100">
        <v>3931</v>
      </c>
      <c r="H18" s="100">
        <v>3930</v>
      </c>
      <c r="I18" s="100">
        <v>3909</v>
      </c>
      <c r="J18" s="47">
        <v>3937</v>
      </c>
      <c r="K18" s="45">
        <v>3937</v>
      </c>
      <c r="L18" s="100">
        <v>3817</v>
      </c>
      <c r="M18" s="100">
        <v>3794.48</v>
      </c>
      <c r="N18" s="419">
        <v>3846.7779999999998</v>
      </c>
      <c r="O18" s="47"/>
      <c r="P18" s="45"/>
    </row>
    <row r="19" spans="1:21" x14ac:dyDescent="0.2">
      <c r="A19" s="97"/>
      <c r="J19" s="134"/>
      <c r="K19" s="133"/>
      <c r="N19" s="417"/>
      <c r="O19" s="134"/>
      <c r="P19" s="133"/>
    </row>
    <row r="20" spans="1:21" s="109" customFormat="1" x14ac:dyDescent="0.2">
      <c r="A20" s="137" t="s">
        <v>11</v>
      </c>
      <c r="F20" s="146"/>
      <c r="J20" s="142"/>
      <c r="K20" s="141"/>
      <c r="N20" s="418"/>
      <c r="O20" s="142"/>
      <c r="P20" s="141"/>
    </row>
    <row r="21" spans="1:21" s="109" customFormat="1" x14ac:dyDescent="0.2">
      <c r="A21" s="106" t="s">
        <v>12</v>
      </c>
      <c r="B21" s="109">
        <v>0.36099999999999999</v>
      </c>
      <c r="C21" s="109">
        <v>0.36699999999999999</v>
      </c>
      <c r="D21" s="109">
        <v>0.37</v>
      </c>
      <c r="E21" s="109">
        <v>0.36899999999999999</v>
      </c>
      <c r="F21" s="146">
        <v>0.36899999999999999</v>
      </c>
      <c r="G21" s="109">
        <v>0.35399999999999998</v>
      </c>
      <c r="H21" s="109">
        <v>0.34100000000000003</v>
      </c>
      <c r="I21" s="109">
        <v>0.34544844520805534</v>
      </c>
      <c r="J21" s="142">
        <v>0.34899999999999998</v>
      </c>
      <c r="K21" s="141">
        <v>0.34899999999999998</v>
      </c>
      <c r="L21" s="109">
        <v>0.36102790790653205</v>
      </c>
      <c r="M21" s="109">
        <v>0.3642478508016937</v>
      </c>
      <c r="N21" s="418">
        <v>0.36932625135544506</v>
      </c>
      <c r="O21" s="142"/>
      <c r="P21" s="141"/>
    </row>
    <row r="22" spans="1:21" s="109" customFormat="1" x14ac:dyDescent="0.2">
      <c r="A22" s="106" t="s">
        <v>13</v>
      </c>
      <c r="B22" s="109">
        <v>0.10100000000000001</v>
      </c>
      <c r="C22" s="109">
        <v>0.107</v>
      </c>
      <c r="D22" s="109">
        <v>0.112</v>
      </c>
      <c r="E22" s="109">
        <v>0.11600000000000001</v>
      </c>
      <c r="F22" s="146">
        <v>0.11600000000000001</v>
      </c>
      <c r="G22" s="109">
        <v>0.121</v>
      </c>
      <c r="H22" s="109">
        <v>0.124</v>
      </c>
      <c r="I22" s="109">
        <v>0.12922405115092925</v>
      </c>
      <c r="J22" s="142">
        <v>0.13500000000000001</v>
      </c>
      <c r="K22" s="141">
        <v>0.13500000000000001</v>
      </c>
      <c r="L22" s="109">
        <v>0.14022839435231507</v>
      </c>
      <c r="M22" s="109">
        <v>0.14486628156405867</v>
      </c>
      <c r="N22" s="418">
        <v>0.14989459470797808</v>
      </c>
      <c r="O22" s="142"/>
      <c r="P22" s="141"/>
    </row>
    <row r="23" spans="1:21" s="109" customFormat="1" x14ac:dyDescent="0.2">
      <c r="A23" s="106" t="s">
        <v>14</v>
      </c>
      <c r="B23" s="109">
        <v>0.58699999999999997</v>
      </c>
      <c r="C23" s="109">
        <v>0.56799999999999995</v>
      </c>
      <c r="D23" s="109">
        <v>0.56699999999999995</v>
      </c>
      <c r="E23" s="109">
        <v>0.57699999999999996</v>
      </c>
      <c r="F23" s="146">
        <v>0.57699999999999996</v>
      </c>
      <c r="G23" s="109">
        <v>0.58199999999999996</v>
      </c>
      <c r="H23" s="109">
        <v>0.59299999999999997</v>
      </c>
      <c r="I23" s="109">
        <v>0.580995015599445</v>
      </c>
      <c r="J23" s="142">
        <v>0.57799999999999996</v>
      </c>
      <c r="K23" s="141">
        <v>0.57799999999999996</v>
      </c>
      <c r="L23" s="109">
        <v>0.57316709838016422</v>
      </c>
      <c r="M23" s="109">
        <v>0.56362961940003775</v>
      </c>
      <c r="N23" s="418">
        <v>0.56726876449612007</v>
      </c>
      <c r="O23" s="142"/>
      <c r="P23" s="141"/>
    </row>
    <row r="24" spans="1:21" x14ac:dyDescent="0.2">
      <c r="J24" s="134"/>
      <c r="K24" s="133"/>
      <c r="N24" s="417"/>
      <c r="O24" s="134"/>
      <c r="P24" s="133"/>
    </row>
    <row r="25" spans="1:21" s="120" customFormat="1" x14ac:dyDescent="0.2">
      <c r="A25" s="315" t="s">
        <v>101</v>
      </c>
      <c r="B25" s="316">
        <v>12.087238989738148</v>
      </c>
      <c r="C25" s="316">
        <v>11.992598215109245</v>
      </c>
      <c r="D25" s="316">
        <v>12.00998743420803</v>
      </c>
      <c r="E25" s="316">
        <v>12.0387813560111</v>
      </c>
      <c r="F25" s="317">
        <v>12.018253216284613</v>
      </c>
      <c r="G25" s="316">
        <v>11.671928420570014</v>
      </c>
      <c r="H25" s="316">
        <v>11.603580269124178</v>
      </c>
      <c r="I25" s="316">
        <v>11.618500869331053</v>
      </c>
      <c r="J25" s="316">
        <v>12.151734743360841</v>
      </c>
      <c r="K25" s="317">
        <v>11.72379401108225</v>
      </c>
      <c r="L25" s="316">
        <v>11.178742965673642</v>
      </c>
      <c r="M25" s="316">
        <v>11.298574554057737</v>
      </c>
      <c r="N25" s="423">
        <v>11.575369582445573</v>
      </c>
      <c r="O25" s="316"/>
      <c r="P25" s="317"/>
      <c r="Q25" s="318"/>
      <c r="R25" s="318"/>
      <c r="S25" s="318"/>
      <c r="T25" s="318"/>
      <c r="U25" s="318"/>
    </row>
    <row r="26" spans="1:21" s="306" customFormat="1" x14ac:dyDescent="0.2">
      <c r="A26" s="305" t="s">
        <v>53</v>
      </c>
      <c r="B26" s="304">
        <v>3.6600000000000001E-2</v>
      </c>
      <c r="C26" s="304">
        <v>1.6400000000000001E-2</v>
      </c>
      <c r="D26" s="304">
        <v>-1.32E-2</v>
      </c>
      <c r="E26" s="324">
        <v>-3.0200000000000001E-2</v>
      </c>
      <c r="F26" s="325">
        <v>1.4E-3</v>
      </c>
      <c r="G26" s="304">
        <v>-4.3999999999999997E-2</v>
      </c>
      <c r="H26" s="304">
        <v>1.0999999999999999E-2</v>
      </c>
      <c r="I26" s="304">
        <v>-6.4035154876331823E-3</v>
      </c>
      <c r="J26" s="313">
        <v>3.7271859327064893E-2</v>
      </c>
      <c r="K26" s="314">
        <v>-1.8426436237214627E-2</v>
      </c>
      <c r="L26" s="304">
        <v>3.6499102367738345E-2</v>
      </c>
      <c r="M26" s="304">
        <v>-3.1014051690949618E-3</v>
      </c>
      <c r="N26" s="422">
        <v>-1.7854019271820731E-2</v>
      </c>
      <c r="O26" s="309"/>
      <c r="P26" s="310"/>
      <c r="Q26" s="311"/>
    </row>
    <row r="27" spans="1:21" s="120" customFormat="1" x14ac:dyDescent="0.2">
      <c r="A27" s="315" t="s">
        <v>104</v>
      </c>
      <c r="B27" s="316">
        <v>0</v>
      </c>
      <c r="C27" s="316">
        <v>0</v>
      </c>
      <c r="D27" s="316">
        <v>0</v>
      </c>
      <c r="E27" s="316">
        <v>32.08800235221252</v>
      </c>
      <c r="F27" s="317">
        <v>32.08800235221252</v>
      </c>
      <c r="G27" s="316">
        <v>36.592502754454493</v>
      </c>
      <c r="H27" s="316">
        <v>36.003277165836096</v>
      </c>
      <c r="I27" s="316">
        <v>34.562078678583767</v>
      </c>
      <c r="J27" s="316">
        <v>35.77995308610965</v>
      </c>
      <c r="K27" s="317">
        <v>35.047262525403035</v>
      </c>
      <c r="L27" s="316">
        <v>33.602551781798269</v>
      </c>
      <c r="M27" s="316">
        <v>34.325622668075205</v>
      </c>
      <c r="N27" s="423">
        <v>33.973650043396717</v>
      </c>
      <c r="O27" s="316"/>
      <c r="P27" s="317"/>
      <c r="Q27" s="318"/>
      <c r="R27" s="318"/>
      <c r="S27" s="318"/>
      <c r="T27" s="318"/>
      <c r="U27" s="318"/>
    </row>
    <row r="28" spans="1:21" s="306" customFormat="1" x14ac:dyDescent="0.2">
      <c r="A28" s="305" t="s">
        <v>53</v>
      </c>
      <c r="E28" s="307"/>
      <c r="F28" s="308"/>
      <c r="G28" s="306" t="s">
        <v>175</v>
      </c>
      <c r="H28" s="306" t="s">
        <v>175</v>
      </c>
      <c r="I28" s="306" t="s">
        <v>175</v>
      </c>
      <c r="J28" s="313">
        <v>0.12604097507286727</v>
      </c>
      <c r="K28" s="314">
        <v>0.1059815245738378</v>
      </c>
      <c r="L28" s="304">
        <v>2.238913663503217E-2</v>
      </c>
      <c r="M28" s="304">
        <v>-1.3808834848449969E-3</v>
      </c>
      <c r="N28" s="422">
        <v>1.2323746940835489E-2</v>
      </c>
      <c r="O28" s="309"/>
      <c r="P28" s="310"/>
      <c r="Q28" s="311"/>
    </row>
    <row r="29" spans="1:21" s="6" customFormat="1" x14ac:dyDescent="0.2">
      <c r="A29" s="3" t="s">
        <v>106</v>
      </c>
      <c r="B29" s="74">
        <v>1.4560204794926255</v>
      </c>
      <c r="C29" s="74">
        <v>1.5366797656251736</v>
      </c>
      <c r="D29" s="74">
        <v>1.6797963250408827</v>
      </c>
      <c r="E29" s="75">
        <v>1.8381543214229541</v>
      </c>
      <c r="F29" s="76">
        <v>1.6107367745667887</v>
      </c>
      <c r="G29" s="74">
        <v>1.7600887009174346</v>
      </c>
      <c r="H29" s="74">
        <v>1.815186170157508</v>
      </c>
      <c r="I29" s="74">
        <v>1.810978631713944</v>
      </c>
      <c r="J29" s="75">
        <v>1.9049020012283415</v>
      </c>
      <c r="K29" s="76">
        <v>1.7981985878102147</v>
      </c>
      <c r="L29" s="74">
        <v>1.7530555409023572</v>
      </c>
      <c r="M29" s="74">
        <v>1.9269950516647765</v>
      </c>
      <c r="N29" s="416">
        <v>1.9966241336443469</v>
      </c>
      <c r="O29" s="75"/>
      <c r="P29" s="76"/>
    </row>
    <row r="30" spans="1:21" s="306" customFormat="1" x14ac:dyDescent="0.2">
      <c r="A30" s="305" t="s">
        <v>53</v>
      </c>
      <c r="E30" s="307"/>
      <c r="F30" s="308"/>
      <c r="G30" s="304">
        <v>0.10600558970342999</v>
      </c>
      <c r="H30" s="304">
        <v>0.12292476312597089</v>
      </c>
      <c r="I30" s="304">
        <v>8.1546809884964766E-2</v>
      </c>
      <c r="J30" s="313">
        <v>4.7840140804227715E-2</v>
      </c>
      <c r="K30" s="314">
        <v>8.7956009718510808E-2</v>
      </c>
      <c r="L30" s="304">
        <v>0.1117446852640398</v>
      </c>
      <c r="M30" s="304">
        <v>0.11413508564119557</v>
      </c>
      <c r="N30" s="422">
        <v>9.854350687706992E-2</v>
      </c>
      <c r="O30" s="309"/>
      <c r="P30" s="310"/>
      <c r="Q30" s="311"/>
    </row>
    <row r="31" spans="1:21" s="6" customFormat="1" x14ac:dyDescent="0.2">
      <c r="A31" s="3"/>
      <c r="B31" s="74"/>
      <c r="C31" s="74"/>
      <c r="D31" s="74"/>
      <c r="E31" s="320"/>
      <c r="F31" s="76"/>
      <c r="G31" s="74"/>
      <c r="H31" s="74"/>
      <c r="I31" s="74"/>
      <c r="J31" s="320"/>
      <c r="K31" s="76"/>
      <c r="L31" s="74"/>
      <c r="M31" s="74"/>
      <c r="N31" s="74"/>
      <c r="O31" s="320"/>
      <c r="P31" s="76"/>
    </row>
    <row r="32" spans="1:21" s="156" customFormat="1" x14ac:dyDescent="0.2">
      <c r="A32" s="123" t="s">
        <v>26</v>
      </c>
      <c r="F32" s="157"/>
      <c r="K32" s="157"/>
      <c r="P32" s="157"/>
    </row>
    <row r="33" spans="1:16" s="105" customFormat="1" x14ac:dyDescent="0.2">
      <c r="A33" s="143" t="s">
        <v>123</v>
      </c>
      <c r="B33" s="13">
        <v>455</v>
      </c>
      <c r="C33" s="13">
        <v>466</v>
      </c>
      <c r="D33" s="13">
        <v>480</v>
      </c>
      <c r="E33" s="13">
        <v>526</v>
      </c>
      <c r="F33" s="15">
        <v>1927</v>
      </c>
      <c r="G33" s="13">
        <v>529</v>
      </c>
      <c r="H33" s="13">
        <v>532</v>
      </c>
      <c r="I33" s="13">
        <v>542</v>
      </c>
      <c r="J33" s="13">
        <v>589</v>
      </c>
      <c r="K33" s="15">
        <v>2192</v>
      </c>
      <c r="L33" s="13">
        <v>560</v>
      </c>
      <c r="M33" s="13">
        <v>592.74587010900495</v>
      </c>
      <c r="N33" s="13">
        <v>814.03414195860603</v>
      </c>
      <c r="O33" s="13"/>
      <c r="P33" s="15"/>
    </row>
    <row r="34" spans="1:16" s="109" customFormat="1" x14ac:dyDescent="0.2">
      <c r="A34" s="106" t="s">
        <v>22</v>
      </c>
      <c r="B34" s="149">
        <v>0.17399999999999999</v>
      </c>
      <c r="C34" s="149">
        <v>9.7000000000000003E-2</v>
      </c>
      <c r="D34" s="149">
        <v>8.2000000000000003E-2</v>
      </c>
      <c r="E34" s="149">
        <v>0.16800000000000001</v>
      </c>
      <c r="F34" s="150">
        <v>0.129</v>
      </c>
      <c r="G34" s="149">
        <v>0.16300000000000001</v>
      </c>
      <c r="H34" s="149">
        <v>0.14199999999999999</v>
      </c>
      <c r="I34" s="149">
        <v>0.129</v>
      </c>
      <c r="J34" s="149">
        <v>0.12</v>
      </c>
      <c r="K34" s="150">
        <v>0.13800000000000001</v>
      </c>
      <c r="L34" s="149">
        <v>5.7000000000000002E-2</v>
      </c>
      <c r="M34" s="149">
        <v>0.11418396637031014</v>
      </c>
      <c r="N34" s="149">
        <v>0.50190801099373816</v>
      </c>
      <c r="O34" s="149"/>
      <c r="P34" s="150"/>
    </row>
    <row r="35" spans="1:16" s="109" customFormat="1" x14ac:dyDescent="0.2">
      <c r="A35" s="106" t="s">
        <v>23</v>
      </c>
      <c r="B35" s="149">
        <v>0.14499999999999999</v>
      </c>
      <c r="C35" s="149">
        <v>0.13500000000000001</v>
      </c>
      <c r="D35" s="149">
        <v>0.14599999999999999</v>
      </c>
      <c r="E35" s="149">
        <v>0.11</v>
      </c>
      <c r="F35" s="150">
        <v>0.129</v>
      </c>
      <c r="G35" s="149">
        <v>8.6999999999999994E-2</v>
      </c>
      <c r="H35" s="149">
        <v>0.107</v>
      </c>
      <c r="I35" s="149">
        <v>0.126</v>
      </c>
      <c r="J35" s="149">
        <v>0.14699999999999999</v>
      </c>
      <c r="K35" s="150">
        <v>0.115</v>
      </c>
      <c r="L35" s="149">
        <v>0.14599999999999999</v>
      </c>
      <c r="M35" s="149">
        <v>0.13900000000000001</v>
      </c>
      <c r="N35" s="149">
        <v>0.14000000000000001</v>
      </c>
      <c r="O35" s="149"/>
      <c r="P35" s="150"/>
    </row>
    <row r="36" spans="1:16" s="109" customFormat="1" x14ac:dyDescent="0.2">
      <c r="A36" s="106"/>
      <c r="B36" s="149"/>
      <c r="C36" s="149"/>
      <c r="D36" s="149"/>
      <c r="E36" s="149"/>
      <c r="F36" s="150"/>
      <c r="G36" s="149"/>
      <c r="H36" s="149"/>
      <c r="I36" s="149"/>
      <c r="J36" s="149"/>
      <c r="K36" s="150"/>
      <c r="L36" s="149"/>
      <c r="M36" s="149"/>
      <c r="N36" s="149"/>
      <c r="O36" s="149"/>
      <c r="P36" s="150"/>
    </row>
    <row r="37" spans="1:16" s="304" customFormat="1" x14ac:dyDescent="0.2">
      <c r="A37" s="298" t="s">
        <v>156</v>
      </c>
      <c r="B37" s="292">
        <v>411.3105998750658</v>
      </c>
      <c r="C37" s="292">
        <v>418.62266971935742</v>
      </c>
      <c r="D37" s="292">
        <v>432.51072935331166</v>
      </c>
      <c r="E37" s="292">
        <v>451.17385743872876</v>
      </c>
      <c r="F37" s="296">
        <v>1713.6178563864635</v>
      </c>
      <c r="G37" s="292">
        <v>446.04143733609902</v>
      </c>
      <c r="H37" s="292">
        <v>446.15753618307275</v>
      </c>
      <c r="I37" s="292">
        <v>455.07745103419393</v>
      </c>
      <c r="J37" s="292">
        <v>493.38808792872754</v>
      </c>
      <c r="K37" s="296">
        <v>1840.6645124820934</v>
      </c>
      <c r="L37" s="292">
        <v>469.19162874138294</v>
      </c>
      <c r="M37" s="292">
        <v>490.50588195032935</v>
      </c>
      <c r="N37" s="292">
        <v>512.24675687504146</v>
      </c>
      <c r="O37" s="292"/>
      <c r="P37" s="296"/>
    </row>
    <row r="38" spans="1:16" s="304" customFormat="1" x14ac:dyDescent="0.2">
      <c r="A38" s="298" t="s">
        <v>157</v>
      </c>
      <c r="B38" s="292">
        <v>8.877753131952165</v>
      </c>
      <c r="C38" s="292">
        <v>9.1243901527674574</v>
      </c>
      <c r="D38" s="292">
        <v>10.062907220250221</v>
      </c>
      <c r="E38" s="292">
        <v>25.642944417695617</v>
      </c>
      <c r="F38" s="296">
        <v>53.707994922665456</v>
      </c>
      <c r="G38" s="292">
        <v>28.787889712608031</v>
      </c>
      <c r="H38" s="292">
        <v>28.321695779309984</v>
      </c>
      <c r="I38" s="292">
        <v>33.488686860607004</v>
      </c>
      <c r="J38" s="292">
        <v>32.879631862692086</v>
      </c>
      <c r="K38" s="296">
        <v>123.47790421521711</v>
      </c>
      <c r="L38" s="292">
        <v>35.715674417839004</v>
      </c>
      <c r="M38" s="292">
        <v>38.82575739845872</v>
      </c>
      <c r="N38" s="292">
        <v>211.46025407895374</v>
      </c>
      <c r="O38" s="292"/>
      <c r="P38" s="296"/>
    </row>
    <row r="39" spans="1:16" s="304" customFormat="1" x14ac:dyDescent="0.2">
      <c r="A39" s="298" t="s">
        <v>158</v>
      </c>
      <c r="B39" s="292">
        <v>2.34527333917891</v>
      </c>
      <c r="C39" s="292">
        <v>2.8793816784119035</v>
      </c>
      <c r="D39" s="292">
        <v>3.6269102298801723</v>
      </c>
      <c r="E39" s="292">
        <v>4.6171762918353458</v>
      </c>
      <c r="F39" s="296">
        <v>13.468741539306331</v>
      </c>
      <c r="G39" s="292">
        <v>5.0109141807096815</v>
      </c>
      <c r="H39" s="292">
        <v>5.590225217861736</v>
      </c>
      <c r="I39" s="292">
        <v>6.0416501822373654</v>
      </c>
      <c r="J39" s="292">
        <v>7.0245309064946415</v>
      </c>
      <c r="K39" s="296">
        <v>23.667320487303424</v>
      </c>
      <c r="L39" s="292">
        <v>6.7143280651272015</v>
      </c>
      <c r="M39" s="292">
        <v>7.4313895685363613</v>
      </c>
      <c r="N39" s="292">
        <v>8.1833816556680965</v>
      </c>
      <c r="O39" s="292"/>
      <c r="P39" s="296"/>
    </row>
    <row r="40" spans="1:16" s="304" customFormat="1" x14ac:dyDescent="0.2">
      <c r="A40" s="301" t="s">
        <v>159</v>
      </c>
      <c r="B40" s="292">
        <v>32.298706393981121</v>
      </c>
      <c r="C40" s="292">
        <v>35.307301570089187</v>
      </c>
      <c r="D40" s="292">
        <v>33.856362907498912</v>
      </c>
      <c r="E40" s="292">
        <v>44.392319921230374</v>
      </c>
      <c r="F40" s="296">
        <v>145.85469079279957</v>
      </c>
      <c r="G40" s="292">
        <v>49.497501684823362</v>
      </c>
      <c r="H40" s="292">
        <v>51.854936330254596</v>
      </c>
      <c r="I40" s="292">
        <v>47.140954971687634</v>
      </c>
      <c r="J40" s="292">
        <v>55.411658261908684</v>
      </c>
      <c r="K40" s="296">
        <v>203.90505124867428</v>
      </c>
      <c r="L40" s="292">
        <v>48.015466098680889</v>
      </c>
      <c r="M40" s="292">
        <v>55.982841191680592</v>
      </c>
      <c r="N40" s="292">
        <v>82.143749348942833</v>
      </c>
      <c r="O40" s="292"/>
      <c r="P40" s="296"/>
    </row>
    <row r="41" spans="1:16" x14ac:dyDescent="0.2">
      <c r="B41" s="6"/>
      <c r="C41" s="6"/>
      <c r="D41" s="6"/>
      <c r="E41" s="16"/>
      <c r="F41" s="8"/>
      <c r="G41" s="6"/>
      <c r="H41" s="6"/>
      <c r="I41" s="6"/>
      <c r="J41" s="16"/>
      <c r="K41" s="8"/>
      <c r="L41" s="6"/>
      <c r="M41" s="6"/>
      <c r="N41" s="6"/>
      <c r="O41" s="16"/>
      <c r="P41" s="8"/>
    </row>
    <row r="42" spans="1:16" s="105" customFormat="1" x14ac:dyDescent="0.2">
      <c r="A42" s="143" t="s">
        <v>21</v>
      </c>
      <c r="B42" s="279">
        <v>186</v>
      </c>
      <c r="C42" s="279">
        <v>185</v>
      </c>
      <c r="D42" s="279">
        <v>181</v>
      </c>
      <c r="E42" s="279">
        <v>204</v>
      </c>
      <c r="F42" s="15">
        <v>756</v>
      </c>
      <c r="G42" s="279">
        <v>196</v>
      </c>
      <c r="H42" s="279">
        <v>189</v>
      </c>
      <c r="I42" s="279">
        <v>198</v>
      </c>
      <c r="J42" s="279">
        <v>222</v>
      </c>
      <c r="K42" s="15">
        <v>805</v>
      </c>
      <c r="L42" s="279">
        <v>198</v>
      </c>
      <c r="M42" s="279">
        <v>197.8</v>
      </c>
      <c r="N42" s="279">
        <v>276.5</v>
      </c>
      <c r="O42" s="279"/>
      <c r="P42" s="15"/>
    </row>
    <row r="43" spans="1:16" s="109" customFormat="1" x14ac:dyDescent="0.2">
      <c r="A43" s="106" t="s">
        <v>25</v>
      </c>
      <c r="B43" s="149">
        <v>0.40899999999999997</v>
      </c>
      <c r="C43" s="149">
        <v>0.39700000000000002</v>
      </c>
      <c r="D43" s="149">
        <v>0.377</v>
      </c>
      <c r="E43" s="149">
        <v>0.38800000000000001</v>
      </c>
      <c r="F43" s="150">
        <v>0.39200000000000002</v>
      </c>
      <c r="G43" s="149">
        <v>0.371</v>
      </c>
      <c r="H43" s="149">
        <v>0.35499999999999998</v>
      </c>
      <c r="I43" s="149">
        <v>0.36499999999999999</v>
      </c>
      <c r="J43" s="149">
        <v>0.377</v>
      </c>
      <c r="K43" s="150">
        <v>0.36699999999999999</v>
      </c>
      <c r="L43" s="149">
        <v>0.35399999999999998</v>
      </c>
      <c r="M43" s="149">
        <v>0.33370118624972439</v>
      </c>
      <c r="N43" s="149">
        <v>0.33966634290636444</v>
      </c>
      <c r="O43" s="149"/>
      <c r="P43" s="150"/>
    </row>
    <row r="44" spans="1:16" s="109" customFormat="1" x14ac:dyDescent="0.2">
      <c r="A44" s="106" t="s">
        <v>22</v>
      </c>
      <c r="B44" s="149">
        <v>0.126</v>
      </c>
      <c r="C44" s="149">
        <v>0.02</v>
      </c>
      <c r="D44" s="149">
        <v>-4.5999999999999999E-2</v>
      </c>
      <c r="E44" s="149">
        <v>0.08</v>
      </c>
      <c r="F44" s="150">
        <v>4.2000000000000003E-2</v>
      </c>
      <c r="G44" s="149">
        <v>5.3999999999999999E-2</v>
      </c>
      <c r="H44" s="149">
        <v>2.1999999999999999E-2</v>
      </c>
      <c r="I44" s="149">
        <v>9.4E-2</v>
      </c>
      <c r="J44" s="149">
        <v>8.7999999999999995E-2</v>
      </c>
      <c r="K44" s="150">
        <v>6.5000000000000002E-2</v>
      </c>
      <c r="L44" s="149">
        <v>1.2999999999999999E-2</v>
      </c>
      <c r="M44" s="149">
        <v>4.6560846560846691E-2</v>
      </c>
      <c r="N44" s="149">
        <v>0.39646464646464641</v>
      </c>
      <c r="O44" s="149"/>
      <c r="P44" s="150"/>
    </row>
    <row r="45" spans="1:16" s="109" customFormat="1" x14ac:dyDescent="0.2">
      <c r="A45" s="106" t="s">
        <v>23</v>
      </c>
      <c r="B45" s="149">
        <v>0.104</v>
      </c>
      <c r="C45" s="149">
        <v>6.8000000000000005E-2</v>
      </c>
      <c r="D45" s="149">
        <v>1.7999999999999999E-2</v>
      </c>
      <c r="E45" s="149">
        <v>5.0999999999999997E-2</v>
      </c>
      <c r="F45" s="150">
        <v>5.8000000000000003E-2</v>
      </c>
      <c r="G45" s="149">
        <v>-2.9000000000000001E-2</v>
      </c>
      <c r="H45" s="149">
        <v>-4.0000000000000001E-3</v>
      </c>
      <c r="I45" s="149">
        <v>0.122</v>
      </c>
      <c r="J45" s="149">
        <v>0.11600000000000001</v>
      </c>
      <c r="K45" s="150">
        <v>3.7999999999999999E-2</v>
      </c>
      <c r="L45" s="149">
        <v>9.7000000000000003E-2</v>
      </c>
      <c r="M45" s="149">
        <v>7.2999999999999995E-2</v>
      </c>
      <c r="N45" s="149">
        <v>0.111</v>
      </c>
      <c r="O45" s="149"/>
      <c r="P45" s="150"/>
    </row>
    <row r="46" spans="1:16" x14ac:dyDescent="0.2">
      <c r="B46" s="6"/>
      <c r="C46" s="6"/>
      <c r="D46" s="6"/>
      <c r="E46" s="6"/>
      <c r="F46" s="8"/>
      <c r="G46" s="6"/>
      <c r="H46" s="6"/>
      <c r="I46" s="6"/>
      <c r="J46" s="6"/>
      <c r="K46" s="8"/>
      <c r="L46" s="6"/>
      <c r="M46" s="6"/>
      <c r="N46" s="6"/>
      <c r="O46" s="6"/>
      <c r="P46" s="8"/>
    </row>
    <row r="47" spans="1:16" s="105" customFormat="1" x14ac:dyDescent="0.2">
      <c r="A47" s="143" t="s">
        <v>24</v>
      </c>
      <c r="B47" s="13">
        <v>69</v>
      </c>
      <c r="C47" s="13">
        <v>92</v>
      </c>
      <c r="D47" s="13">
        <v>76.099999999999994</v>
      </c>
      <c r="E47" s="13">
        <v>135.4</v>
      </c>
      <c r="F47" s="15">
        <v>372.5</v>
      </c>
      <c r="G47" s="13">
        <v>115</v>
      </c>
      <c r="H47" s="13">
        <v>46</v>
      </c>
      <c r="I47" s="13">
        <v>130</v>
      </c>
      <c r="J47" s="13">
        <v>296</v>
      </c>
      <c r="K47" s="15">
        <v>587</v>
      </c>
      <c r="L47" s="13">
        <v>70</v>
      </c>
      <c r="M47" s="13">
        <v>105</v>
      </c>
      <c r="N47" s="13">
        <v>132.30000000000001</v>
      </c>
      <c r="O47" s="13"/>
      <c r="P47" s="15"/>
    </row>
    <row r="48" spans="1:16" s="109" customFormat="1" x14ac:dyDescent="0.2">
      <c r="A48" s="106" t="s">
        <v>124</v>
      </c>
      <c r="B48" s="149">
        <v>0.152</v>
      </c>
      <c r="C48" s="149">
        <v>0.19700000000000001</v>
      </c>
      <c r="D48" s="149">
        <v>0.159</v>
      </c>
      <c r="E48" s="149">
        <v>0.25700000000000001</v>
      </c>
      <c r="F48" s="150">
        <v>0.193</v>
      </c>
      <c r="G48" s="149">
        <v>0.217</v>
      </c>
      <c r="H48" s="149">
        <v>8.5999999999999993E-2</v>
      </c>
      <c r="I48" s="149">
        <v>0.24</v>
      </c>
      <c r="J48" s="149">
        <v>0.503</v>
      </c>
      <c r="K48" s="150">
        <v>0.26800000000000002</v>
      </c>
      <c r="L48" s="149">
        <v>0.126</v>
      </c>
      <c r="M48" s="149">
        <v>0.17714168127513175</v>
      </c>
      <c r="N48" s="149">
        <v>0.16252389571975412</v>
      </c>
      <c r="O48" s="149"/>
      <c r="P48" s="150"/>
    </row>
    <row r="49" spans="1:16" x14ac:dyDescent="0.2">
      <c r="B49" s="6"/>
      <c r="C49" s="16"/>
      <c r="D49" s="6"/>
      <c r="E49" s="6"/>
      <c r="F49" s="8"/>
      <c r="G49" s="6"/>
      <c r="H49" s="16"/>
      <c r="I49" s="6"/>
      <c r="J49" s="6"/>
      <c r="K49" s="8"/>
      <c r="L49" s="6"/>
      <c r="M49" s="16"/>
      <c r="N49" s="6"/>
      <c r="O49" s="6"/>
      <c r="P49" s="8"/>
    </row>
    <row r="50" spans="1:16" s="149" customFormat="1" x14ac:dyDescent="0.2">
      <c r="A50" s="153" t="s">
        <v>138</v>
      </c>
      <c r="F50" s="150"/>
      <c r="K50" s="150"/>
      <c r="P50" s="150"/>
    </row>
  </sheetData>
  <hyperlinks>
    <hyperlink ref="A1" location="Index!A1" display="Back to index"/>
  </hyperlink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17</vt:i4>
      </vt:variant>
    </vt:vector>
  </HeadingPairs>
  <TitlesOfParts>
    <vt:vector size="28" baseType="lpstr">
      <vt:lpstr>Index</vt:lpstr>
      <vt:lpstr>Group P&amp;L</vt:lpstr>
      <vt:lpstr>FCF</vt:lpstr>
      <vt:lpstr>EBITDA before CC</vt:lpstr>
      <vt:lpstr>CAPEX</vt:lpstr>
      <vt:lpstr>RGUs</vt:lpstr>
      <vt:lpstr>Revenue by RGU</vt:lpstr>
      <vt:lpstr>Central America</vt:lpstr>
      <vt:lpstr>South America</vt:lpstr>
      <vt:lpstr>Africa</vt:lpstr>
      <vt:lpstr>FX rates</vt:lpstr>
      <vt:lpstr>Africa!Nyomtatási_cím</vt:lpstr>
      <vt:lpstr>CAPEX!Nyomtatási_cím</vt:lpstr>
      <vt:lpstr>'Central America'!Nyomtatási_cím</vt:lpstr>
      <vt:lpstr>'EBITDA before CC'!Nyomtatási_cím</vt:lpstr>
      <vt:lpstr>'FX rates'!Nyomtatási_cím</vt:lpstr>
      <vt:lpstr>'South America'!Nyomtatási_cím</vt:lpstr>
      <vt:lpstr>Africa!Nyomtatási_terület</vt:lpstr>
      <vt:lpstr>CAPEX!Nyomtatási_terület</vt:lpstr>
      <vt:lpstr>'Central America'!Nyomtatási_terület</vt:lpstr>
      <vt:lpstr>'EBITDA before CC'!Nyomtatási_terület</vt:lpstr>
      <vt:lpstr>FCF!Nyomtatási_terület</vt:lpstr>
      <vt:lpstr>'FX rates'!Nyomtatási_terület</vt:lpstr>
      <vt:lpstr>'Group P&amp;L'!Nyomtatási_terület</vt:lpstr>
      <vt:lpstr>Index!Nyomtatási_terület</vt:lpstr>
      <vt:lpstr>'Revenue by RGU'!Nyomtatási_terület</vt:lpstr>
      <vt:lpstr>RGUs!Nyomtatási_terület</vt:lpstr>
      <vt:lpstr>'South America'!Nyomtatási_terület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Nicolas.Didio@Millicom.com</dc:creator>
  <cp:lastModifiedBy>Szikszai Alexandra</cp:lastModifiedBy>
  <cp:lastPrinted>2014-07-15T08:43:08Z</cp:lastPrinted>
  <dcterms:created xsi:type="dcterms:W3CDTF">2012-01-11T09:17:48Z</dcterms:created>
  <dcterms:modified xsi:type="dcterms:W3CDTF">2017-02-28T11:47:10Z</dcterms:modified>
</cp:coreProperties>
</file>