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1 Q1 Results\"/>
    </mc:Choice>
  </mc:AlternateContent>
  <xr:revisionPtr revIDLastSave="0" documentId="13_ncr:1_{8CA8C0A1-077A-42A8-B24E-1D27B5176631}" xr6:coauthVersionLast="45" xr6:coauthVersionMax="45" xr10:uidLastSave="{00000000-0000-0000-0000-000000000000}"/>
  <bookViews>
    <workbookView xWindow="-98" yWindow="-98" windowWidth="20715" windowHeight="13276" tabRatio="871" xr2:uid="{00000000-000D-0000-FFFF-FFFF00000000}"/>
  </bookViews>
  <sheets>
    <sheet name="Index" sheetId="1" r:id="rId1"/>
    <sheet name="Group (Underlying)" sheetId="18" r:id="rId2"/>
    <sheet name="Group IFRS" sheetId="25" r:id="rId3"/>
    <sheet name="Africa" sheetId="14" r:id="rId4"/>
    <sheet name="Latin America" sheetId="17" r:id="rId5"/>
    <sheet name="FX rates" sheetId="34" r:id="rId6"/>
    <sheet name="Market details" sheetId="24" r:id="rId7"/>
    <sheet name="IFRS16" sheetId="27" state="hidden" r:id="rId8"/>
    <sheet name="Market Details LC" sheetId="35" r:id="rId9"/>
    <sheet name="Reconciliations" sheetId="29" r:id="rId10"/>
    <sheet name="Disclaimers" sheetId="26" r:id="rId11"/>
    <sheet name="IFRS comparative =" sheetId="23" r:id="rId12"/>
    <sheet name="PL" sheetId="30" r:id="rId13"/>
    <sheet name="Assets" sheetId="31" r:id="rId14"/>
    <sheet name="Equity and Liabilities" sheetId="32" r:id="rId15"/>
    <sheet name="Cash Flow" sheetId="33" r:id="rId16"/>
  </sheets>
  <externalReferences>
    <externalReference r:id="rId17"/>
    <externalReference r:id="rId18"/>
    <externalReference r:id="rId19"/>
    <externalReference r:id="rId20"/>
  </externalReferences>
  <definedNames>
    <definedName name="___________A1" hidden="1">{"MG-2002-F1",#N/A,FALSE,"PPU-Telemig";"MG-2002-F2",#N/A,FALSE,"PPU-Telemig";"MG-2002-F3",#N/A,FALSE,"PPU-Telemig";"MG-2002-F4",#N/A,FALSE,"PPU-Telemig";"MG-2003-F1",#N/A,FALSE,"PPU-Telemig";"MG-2004-F1",#N/A,FALSE,"PPU-Telemig"}</definedName>
    <definedName name="___________A3" hidden="1">{"MG-2002-F1",#N/A,FALSE,"PPU-Telemig";"MG-2002-F2",#N/A,FALSE,"PPU-Telemig";"MG-2002-F3",#N/A,FALSE,"PPU-Telemig";"MG-2002-F4",#N/A,FALSE,"PPU-Telemig";"MG-2003-F1",#N/A,FALSE,"PPU-Telemig";"MG-2004-F1",#N/A,FALSE,"PPU-Telemig"}</definedName>
    <definedName name="___________BoQ1" hidden="1">{"MG-2002-F1",#N/A,FALSE,"PPU-Telemig";"MG-2002-F2",#N/A,FALSE,"PPU-Telemig";"MG-2002-F3",#N/A,FALSE,"PPU-Telemig";"MG-2002-F4",#N/A,FALSE,"PPU-Telemig";"MG-2003-F1",#N/A,FALSE,"PPU-Telemig";"MG-2004-F1",#N/A,FALSE,"PPU-Telemig"}</definedName>
    <definedName name="___________EE1" hidden="1">{"MG-2002-F1",#N/A,FALSE,"PPU-Telemig";"MG-2002-F2",#N/A,FALSE,"PPU-Telemig";"MG-2002-F3",#N/A,FALSE,"PPU-Telemig";"MG-2002-F4",#N/A,FALSE,"PPU-Telemig";"MG-2003-F1",#N/A,FALSE,"PPU-Telemig";"MG-2004-F1",#N/A,FALSE,"PPU-Telemig"}</definedName>
    <definedName name="__________A1" hidden="1">{"MG-2002-F1",#N/A,FALSE,"PPU-Telemig";"MG-2002-F2",#N/A,FALSE,"PPU-Telemig";"MG-2002-F3",#N/A,FALSE,"PPU-Telemig";"MG-2002-F4",#N/A,FALSE,"PPU-Telemig";"MG-2003-F1",#N/A,FALSE,"PPU-Telemig";"MG-2004-F1",#N/A,FALSE,"PPU-Telemig"}</definedName>
    <definedName name="__________A3" hidden="1">{"MG-2002-F1",#N/A,FALSE,"PPU-Telemig";"MG-2002-F2",#N/A,FALSE,"PPU-Telemig";"MG-2002-F3",#N/A,FALSE,"PPU-Telemig";"MG-2002-F4",#N/A,FALSE,"PPU-Telemig";"MG-2003-F1",#N/A,FALSE,"PPU-Telemig";"MG-2004-F1",#N/A,FALSE,"PPU-Telemig"}</definedName>
    <definedName name="__________BoQ1" hidden="1">{"MG-2002-F1",#N/A,FALSE,"PPU-Telemig";"MG-2002-F2",#N/A,FALSE,"PPU-Telemig";"MG-2002-F3",#N/A,FALSE,"PPU-Telemig";"MG-2002-F4",#N/A,FALSE,"PPU-Telemig";"MG-2003-F1",#N/A,FALSE,"PPU-Telemig";"MG-2004-F1",#N/A,FALSE,"PPU-Telemig"}</definedName>
    <definedName name="__________EE1" hidden="1">{"MG-2002-F1",#N/A,FALSE,"PPU-Telemig";"MG-2002-F2",#N/A,FALSE,"PPU-Telemig";"MG-2002-F3",#N/A,FALSE,"PPU-Telemig";"MG-2002-F4",#N/A,FALSE,"PPU-Telemig";"MG-2003-F1",#N/A,FALSE,"PPU-Telemig";"MG-2004-F1",#N/A,FALSE,"PPU-Telemig"}</definedName>
    <definedName name="_________A1" hidden="1">{"MG-2002-F1",#N/A,FALSE,"PPU-Telemig";"MG-2002-F2",#N/A,FALSE,"PPU-Telemig";"MG-2002-F3",#N/A,FALSE,"PPU-Telemig";"MG-2002-F4",#N/A,FALSE,"PPU-Telemig";"MG-2003-F1",#N/A,FALSE,"PPU-Telemig";"MG-2004-F1",#N/A,FALSE,"PPU-Telemig"}</definedName>
    <definedName name="_________A3" hidden="1">{"MG-2002-F1",#N/A,FALSE,"PPU-Telemig";"MG-2002-F2",#N/A,FALSE,"PPU-Telemig";"MG-2002-F3",#N/A,FALSE,"PPU-Telemig";"MG-2002-F4",#N/A,FALSE,"PPU-Telemig";"MG-2003-F1",#N/A,FALSE,"PPU-Telemig";"MG-2004-F1",#N/A,FALSE,"PPU-Telemig"}</definedName>
    <definedName name="_________BoQ1" hidden="1">{"MG-2002-F1",#N/A,FALSE,"PPU-Telemig";"MG-2002-F2",#N/A,FALSE,"PPU-Telemig";"MG-2002-F3",#N/A,FALSE,"PPU-Telemig";"MG-2002-F4",#N/A,FALSE,"PPU-Telemig";"MG-2003-F1",#N/A,FALSE,"PPU-Telemig";"MG-2004-F1",#N/A,FALSE,"PPU-Telemig"}</definedName>
    <definedName name="_________EE1" hidden="1">{"MG-2002-F1",#N/A,FALSE,"PPU-Telemig";"MG-2002-F2",#N/A,FALSE,"PPU-Telemig";"MG-2002-F3",#N/A,FALSE,"PPU-Telemig";"MG-2002-F4",#N/A,FALSE,"PPU-Telemig";"MG-2003-F1",#N/A,FALSE,"PPU-Telemig";"MG-2004-F1",#N/A,FALSE,"PPU-Telemig"}</definedName>
    <definedName name="________A1" hidden="1">{"MG-2002-F1",#N/A,FALSE,"PPU-Telemig";"MG-2002-F2",#N/A,FALSE,"PPU-Telemig";"MG-2002-F3",#N/A,FALSE,"PPU-Telemig";"MG-2002-F4",#N/A,FALSE,"PPU-Telemig";"MG-2003-F1",#N/A,FALSE,"PPU-Telemig";"MG-2004-F1",#N/A,FALSE,"PPU-Telemig"}</definedName>
    <definedName name="________A3" hidden="1">{"MG-2002-F1",#N/A,FALSE,"PPU-Telemig";"MG-2002-F2",#N/A,FALSE,"PPU-Telemig";"MG-2002-F3",#N/A,FALSE,"PPU-Telemig";"MG-2002-F4",#N/A,FALSE,"PPU-Telemig";"MG-2003-F1",#N/A,FALSE,"PPU-Telemig";"MG-2004-F1",#N/A,FALSE,"PPU-Telemig"}</definedName>
    <definedName name="________BoQ1" hidden="1">{"MG-2002-F1",#N/A,FALSE,"PPU-Telemig";"MG-2002-F2",#N/A,FALSE,"PPU-Telemig";"MG-2002-F3",#N/A,FALSE,"PPU-Telemig";"MG-2002-F4",#N/A,FALSE,"PPU-Telemig";"MG-2003-F1",#N/A,FALSE,"PPU-Telemig";"MG-2004-F1",#N/A,FALSE,"PPU-Telemig"}</definedName>
    <definedName name="________EE1" hidden="1">{"MG-2002-F1",#N/A,FALSE,"PPU-Telemig";"MG-2002-F2",#N/A,FALSE,"PPU-Telemig";"MG-2002-F3",#N/A,FALSE,"PPU-Telemig";"MG-2002-F4",#N/A,FALSE,"PPU-Telemig";"MG-2003-F1",#N/A,FALSE,"PPU-Telemig";"MG-2004-F1",#N/A,FALSE,"PPU-Telemig"}</definedName>
    <definedName name="_______A1" hidden="1">{"MG-2002-F1",#N/A,FALSE,"PPU-Telemig";"MG-2002-F2",#N/A,FALSE,"PPU-Telemig";"MG-2002-F3",#N/A,FALSE,"PPU-Telemig";"MG-2002-F4",#N/A,FALSE,"PPU-Telemig";"MG-2003-F1",#N/A,FALSE,"PPU-Telemig";"MG-2004-F1",#N/A,FALSE,"PPU-Telemig"}</definedName>
    <definedName name="_______A3" hidden="1">{"MG-2002-F1",#N/A,FALSE,"PPU-Telemig";"MG-2002-F2",#N/A,FALSE,"PPU-Telemig";"MG-2002-F3",#N/A,FALSE,"PPU-Telemig";"MG-2002-F4",#N/A,FALSE,"PPU-Telemig";"MG-2003-F1",#N/A,FALSE,"PPU-Telemig";"MG-2004-F1",#N/A,FALSE,"PPU-Telemig"}</definedName>
    <definedName name="_______BoQ1" hidden="1">{"MG-2002-F1",#N/A,FALSE,"PPU-Telemig";"MG-2002-F2",#N/A,FALSE,"PPU-Telemig";"MG-2002-F3",#N/A,FALSE,"PPU-Telemig";"MG-2002-F4",#N/A,FALSE,"PPU-Telemig";"MG-2003-F1",#N/A,FALSE,"PPU-Telemig";"MG-2004-F1",#N/A,FALSE,"PPU-Telemig"}</definedName>
    <definedName name="_______EE1" hidden="1">{"MG-2002-F1",#N/A,FALSE,"PPU-Telemig";"MG-2002-F2",#N/A,FALSE,"PPU-Telemig";"MG-2002-F3",#N/A,FALSE,"PPU-Telemig";"MG-2002-F4",#N/A,FALSE,"PPU-Telemig";"MG-2003-F1",#N/A,FALSE,"PPU-Telemig";"MG-2004-F1",#N/A,FALSE,"PPU-Telemig"}</definedName>
    <definedName name="______A1" hidden="1">{"MG-2002-F1",#N/A,FALSE,"PPU-Telemig";"MG-2002-F2",#N/A,FALSE,"PPU-Telemig";"MG-2002-F3",#N/A,FALSE,"PPU-Telemig";"MG-2002-F4",#N/A,FALSE,"PPU-Telemig";"MG-2003-F1",#N/A,FALSE,"PPU-Telemig";"MG-2004-F1",#N/A,FALSE,"PPU-Telemig"}</definedName>
    <definedName name="______A3" hidden="1">{"MG-2002-F1",#N/A,FALSE,"PPU-Telemig";"MG-2002-F2",#N/A,FALSE,"PPU-Telemig";"MG-2002-F3",#N/A,FALSE,"PPU-Telemig";"MG-2002-F4",#N/A,FALSE,"PPU-Telemig";"MG-2003-F1",#N/A,FALSE,"PPU-Telemig";"MG-2004-F1",#N/A,FALSE,"PPU-Telemig"}</definedName>
    <definedName name="______BoQ1" hidden="1">{"MG-2002-F1",#N/A,FALSE,"PPU-Telemig";"MG-2002-F2",#N/A,FALSE,"PPU-Telemig";"MG-2002-F3",#N/A,FALSE,"PPU-Telemig";"MG-2002-F4",#N/A,FALSE,"PPU-Telemig";"MG-2003-F1",#N/A,FALSE,"PPU-Telemig";"MG-2004-F1",#N/A,FALSE,"PPU-Telemig"}</definedName>
    <definedName name="______EE1" hidden="1">{"MG-2002-F1",#N/A,FALSE,"PPU-Telemig";"MG-2002-F2",#N/A,FALSE,"PPU-Telemig";"MG-2002-F3",#N/A,FALSE,"PPU-Telemig";"MG-2002-F4",#N/A,FALSE,"PPU-Telemig";"MG-2003-F1",#N/A,FALSE,"PPU-Telemig";"MG-2004-F1",#N/A,FALSE,"PPU-Telemig"}</definedName>
    <definedName name="_____A1" hidden="1">{"MG-2002-F1",#N/A,FALSE,"PPU-Telemig";"MG-2002-F2",#N/A,FALSE,"PPU-Telemig";"MG-2002-F3",#N/A,FALSE,"PPU-Telemig";"MG-2002-F4",#N/A,FALSE,"PPU-Telemig";"MG-2003-F1",#N/A,FALSE,"PPU-Telemig";"MG-2004-F1",#N/A,FALSE,"PPU-Telemig"}</definedName>
    <definedName name="_____A3" hidden="1">{"MG-2002-F1",#N/A,FALSE,"PPU-Telemig";"MG-2002-F2",#N/A,FALSE,"PPU-Telemig";"MG-2002-F3",#N/A,FALSE,"PPU-Telemig";"MG-2002-F4",#N/A,FALSE,"PPU-Telemig";"MG-2003-F1",#N/A,FALSE,"PPU-Telemig";"MG-2004-F1",#N/A,FALSE,"PPU-Telemig"}</definedName>
    <definedName name="_____BoQ1" hidden="1">{"MG-2002-F1",#N/A,FALSE,"PPU-Telemig";"MG-2002-F2",#N/A,FALSE,"PPU-Telemig";"MG-2002-F3",#N/A,FALSE,"PPU-Telemig";"MG-2002-F4",#N/A,FALSE,"PPU-Telemig";"MG-2003-F1",#N/A,FALSE,"PPU-Telemig";"MG-2004-F1",#N/A,FALSE,"PPU-Telemig"}</definedName>
    <definedName name="_____EE1" hidden="1">{"MG-2002-F1",#N/A,FALSE,"PPU-Telemig";"MG-2002-F2",#N/A,FALSE,"PPU-Telemig";"MG-2002-F3",#N/A,FALSE,"PPU-Telemig";"MG-2002-F4",#N/A,FALSE,"PPU-Telemig";"MG-2003-F1",#N/A,FALSE,"PPU-Telemig";"MG-2004-F1",#N/A,FALSE,"PPU-Telemig"}</definedName>
    <definedName name="____A1" hidden="1">{"MG-2002-F1",#N/A,FALSE,"PPU-Telemig";"MG-2002-F2",#N/A,FALSE,"PPU-Telemig";"MG-2002-F3",#N/A,FALSE,"PPU-Telemig";"MG-2002-F4",#N/A,FALSE,"PPU-Telemig";"MG-2003-F1",#N/A,FALSE,"PPU-Telemig";"MG-2004-F1",#N/A,FALSE,"PPU-Telemig"}</definedName>
    <definedName name="____A3" hidden="1">{"MG-2002-F1",#N/A,FALSE,"PPU-Telemig";"MG-2002-F2",#N/A,FALSE,"PPU-Telemig";"MG-2002-F3",#N/A,FALSE,"PPU-Telemig";"MG-2002-F4",#N/A,FALSE,"PPU-Telemig";"MG-2003-F1",#N/A,FALSE,"PPU-Telemig";"MG-2004-F1",#N/A,FALSE,"PPU-Telemig"}</definedName>
    <definedName name="____BoQ1" hidden="1">{"MG-2002-F1",#N/A,FALSE,"PPU-Telemig";"MG-2002-F2",#N/A,FALSE,"PPU-Telemig";"MG-2002-F3",#N/A,FALSE,"PPU-Telemig";"MG-2002-F4",#N/A,FALSE,"PPU-Telemig";"MG-2003-F1",#N/A,FALSE,"PPU-Telemig";"MG-2004-F1",#N/A,FALSE,"PPU-Telemig"}</definedName>
    <definedName name="____EE1" hidden="1">{"MG-2002-F1",#N/A,FALSE,"PPU-Telemig";"MG-2002-F2",#N/A,FALSE,"PPU-Telemig";"MG-2002-F3",#N/A,FALSE,"PPU-Telemig";"MG-2002-F4",#N/A,FALSE,"PPU-Telemig";"MG-2003-F1",#N/A,FALSE,"PPU-Telemig";"MG-2004-F1",#N/A,FALSE,"PPU-Telemig"}</definedName>
    <definedName name="____OIU09" hidden="1">{"MG-2002-F1",#N/A,FALSE,"PPU-Telemig";"MG-2002-F2",#N/A,FALSE,"PPU-Telemig";"MG-2002-F3",#N/A,FALSE,"PPU-Telemig";"MG-2002-F4",#N/A,FALSE,"PPU-Telemig";"MG-2003-F1",#N/A,FALSE,"PPU-Telemig";"MG-2004-F1",#N/A,FALSE,"PPU-Telemig"}</definedName>
    <definedName name="___A1" hidden="1">{"MG-2002-F1",#N/A,FALSE,"PPU-Telemig";"MG-2002-F2",#N/A,FALSE,"PPU-Telemig";"MG-2002-F3",#N/A,FALSE,"PPU-Telemig";"MG-2002-F4",#N/A,FALSE,"PPU-Telemig";"MG-2003-F1",#N/A,FALSE,"PPU-Telemig";"MG-2004-F1",#N/A,FALSE,"PPU-Telemig"}</definedName>
    <definedName name="___A3" hidden="1">{"MG-2002-F1",#N/A,FALSE,"PPU-Telemig";"MG-2002-F2",#N/A,FALSE,"PPU-Telemig";"MG-2002-F3",#N/A,FALSE,"PPU-Telemig";"MG-2002-F4",#N/A,FALSE,"PPU-Telemig";"MG-2003-F1",#N/A,FALSE,"PPU-Telemig";"MG-2004-F1",#N/A,FALSE,"PPU-Telemig"}</definedName>
    <definedName name="___BoQ1" hidden="1">{"MG-2002-F1",#N/A,FALSE,"PPU-Telemig";"MG-2002-F2",#N/A,FALSE,"PPU-Telemig";"MG-2002-F3",#N/A,FALSE,"PPU-Telemig";"MG-2002-F4",#N/A,FALSE,"PPU-Telemig";"MG-2003-F1",#N/A,FALSE,"PPU-Telemig";"MG-2004-F1",#N/A,FALSE,"PPU-Telemig"}</definedName>
    <definedName name="___EE1" hidden="1">{"MG-2002-F1",#N/A,FALSE,"PPU-Telemig";"MG-2002-F2",#N/A,FALSE,"PPU-Telemig";"MG-2002-F3",#N/A,FALSE,"PPU-Telemig";"MG-2002-F4",#N/A,FALSE,"PPU-Telemig";"MG-2003-F1",#N/A,FALSE,"PPU-Telemig";"MG-2004-F1",#N/A,FALSE,"PPU-Telemig"}</definedName>
    <definedName name="___OIU09" hidden="1">{"MG-2002-F1",#N/A,FALSE,"PPU-Telemig";"MG-2002-F2",#N/A,FALSE,"PPU-Telemig";"MG-2002-F3",#N/A,FALSE,"PPU-Telemig";"MG-2002-F4",#N/A,FALSE,"PPU-Telemig";"MG-2003-F1",#N/A,FALSE,"PPU-Telemig";"MG-2004-F1",#N/A,FALSE,"PPU-Telemig"}</definedName>
    <definedName name="__A1" hidden="1">{"MG-2002-F1",#N/A,FALSE,"PPU-Telemig";"MG-2002-F2",#N/A,FALSE,"PPU-Telemig";"MG-2002-F3",#N/A,FALSE,"PPU-Telemig";"MG-2002-F4",#N/A,FALSE,"PPU-Telemig";"MG-2003-F1",#N/A,FALSE,"PPU-Telemig";"MG-2004-F1",#N/A,FALSE,"PPU-Telemig"}</definedName>
    <definedName name="__A3" hidden="1">{"MG-2002-F1",#N/A,FALSE,"PPU-Telemig";"MG-2002-F2",#N/A,FALSE,"PPU-Telemig";"MG-2002-F3",#N/A,FALSE,"PPU-Telemig";"MG-2002-F4",#N/A,FALSE,"PPU-Telemig";"MG-2003-F1",#N/A,FALSE,"PPU-Telemig";"MG-2004-F1",#N/A,FALSE,"PPU-Telemig"}</definedName>
    <definedName name="__BoQ1" hidden="1">{"MG-2002-F1",#N/A,FALSE,"PPU-Telemig";"MG-2002-F2",#N/A,FALSE,"PPU-Telemig";"MG-2002-F3",#N/A,FALSE,"PPU-Telemig";"MG-2002-F4",#N/A,FALSE,"PPU-Telemig";"MG-2003-F1",#N/A,FALSE,"PPU-Telemig";"MG-2004-F1",#N/A,FALSE,"PPU-Telemig"}</definedName>
    <definedName name="__EE1" hidden="1">{"MG-2002-F1",#N/A,FALSE,"PPU-Telemig";"MG-2002-F2",#N/A,FALSE,"PPU-Telemig";"MG-2002-F3",#N/A,FALSE,"PPU-Telemig";"MG-2002-F4",#N/A,FALSE,"PPU-Telemig";"MG-2003-F1",#N/A,FALSE,"PPU-Telemig";"MG-2004-F1",#N/A,FALSE,"PPU-Telemig"}</definedName>
    <definedName name="__eee1" hidden="1">{#N/A,#N/A,FALSE,"Income State.";#N/A,#N/A,FALSE,"B-S"}</definedName>
    <definedName name="__eee2" hidden="1">{#N/A,#N/A,FALSE,"Income State.";#N/A,#N/A,FALSE,"B-S"}</definedName>
    <definedName name="__OIU09" hidden="1">{"MG-2002-F1",#N/A,FALSE,"PPU-Telemig";"MG-2002-F2",#N/A,FALSE,"PPU-Telemig";"MG-2002-F3",#N/A,FALSE,"PPU-Telemig";"MG-2002-F4",#N/A,FALSE,"PPU-Telemig";"MG-2003-F1",#N/A,FALSE,"PPU-Telemig";"MG-2004-F1",#N/A,FALSE,"PPU-Telemig"}</definedName>
    <definedName name="_1___123Graph_BCHART_5" hidden="1">[1]MEX95IB!#REF!</definedName>
    <definedName name="_22__123Graph_BCHART_5" hidden="1">[1]MEX95IB!#REF!</definedName>
    <definedName name="_A1" hidden="1">{"MG-2002-F1",#N/A,FALSE,"PPU-Telemig";"MG-2002-F2",#N/A,FALSE,"PPU-Telemig";"MG-2002-F3",#N/A,FALSE,"PPU-Telemig";"MG-2002-F4",#N/A,FALSE,"PPU-Telemig";"MG-2003-F1",#N/A,FALSE,"PPU-Telemig";"MG-2004-F1",#N/A,FALSE,"PPU-Telemig"}</definedName>
    <definedName name="_A3" hidden="1">{"MG-2002-F1",#N/A,FALSE,"PPU-Telemig";"MG-2002-F2",#N/A,FALSE,"PPU-Telemig";"MG-2002-F3",#N/A,FALSE,"PPU-Telemig";"MG-2002-F4",#N/A,FALSE,"PPU-Telemig";"MG-2003-F1",#N/A,FALSE,"PPU-Telemig";"MG-2004-F1",#N/A,FALSE,"PPU-Telemig"}</definedName>
    <definedName name="_bdm.A0843CBBB4C445FB8D7F35B6EBA2834E.edm" hidden="1">#REF!</definedName>
    <definedName name="_bdm.B93D4746328941069137D9B751087082.edm" hidden="1">#REF!</definedName>
    <definedName name="_BoQ1" hidden="1">{"MG-2002-F1",#N/A,FALSE,"PPU-Telemig";"MG-2002-F2",#N/A,FALSE,"PPU-Telemig";"MG-2002-F3",#N/A,FALSE,"PPU-Telemig";"MG-2002-F4",#N/A,FALSE,"PPU-Telemig";"MG-2003-F1",#N/A,FALSE,"PPU-Telemig";"MG-2004-F1",#N/A,FALSE,"PPU-Telemig"}</definedName>
    <definedName name="_EE1" hidden="1">{"MG-2002-F1",#N/A,FALSE,"PPU-Telemig";"MG-2002-F2",#N/A,FALSE,"PPU-Telemig";"MG-2002-F3",#N/A,FALSE,"PPU-Telemig";"MG-2002-F4",#N/A,FALSE,"PPU-Telemig";"MG-2003-F1",#N/A,FALSE,"PPU-Telemig";"MG-2004-F1",#N/A,FALSE,"PPU-Telemig"}</definedName>
    <definedName name="_Fill" hidden="1">#REF!</definedName>
    <definedName name="_ftn1" localSheetId="1">'Group (Underlying)'!#REF!</definedName>
    <definedName name="_ftn1" localSheetId="2">'Group IFRS'!#REF!</definedName>
    <definedName name="_ftnref1" localSheetId="1">'Group (Underlying)'!#REF!</definedName>
    <definedName name="_ftnref1" localSheetId="2">'Group IFRS'!#REF!</definedName>
    <definedName name="_Key1" hidden="1">#REF!</definedName>
    <definedName name="_oiu08" hidden="1">{"MG-2002-F1",#N/A,FALSE,"PPU-Telemig";"MG-2002-F2",#N/A,FALSE,"PPU-Telemig";"MG-2002-F3",#N/A,FALSE,"PPU-Telemig";"MG-2002-F4",#N/A,FALSE,"PPU-Telemig";"MG-2003-F1",#N/A,FALSE,"PPU-Telemig";"MG-2004-F1",#N/A,FALSE,"PPU-Telemig"}</definedName>
    <definedName name="_OIU09" hidden="1">{"MG-2002-F1",#N/A,FALSE,"PPU-Telemig";"MG-2002-F2",#N/A,FALSE,"PPU-Telemig";"MG-2002-F3",#N/A,FALSE,"PPU-Telemig";"MG-2002-F4",#N/A,FALSE,"PPU-Telemig";"MG-2003-F1",#N/A,FALSE,"PPU-Telemig";"MG-2004-F1",#N/A,FALSE,"PPU-Telemig"}</definedName>
    <definedName name="_Order1" hidden="1">255</definedName>
    <definedName name="_Parse_In" hidden="1">#REF!</definedName>
    <definedName name="_Sort" hidden="1">#REF!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AA" hidden="1">{"MG-2002-F1",#N/A,FALSE,"PPU-Telemig";"MG-2002-F2",#N/A,FALSE,"PPU-Telemig";"MG-2002-F3",#N/A,FALSE,"PPU-Telemig";"MG-2002-F4",#N/A,FALSE,"PPU-Telemig";"MG-2003-F1",#N/A,FALSE,"PPU-Telemig";"MG-2004-F1",#N/A,FALSE,"PPU-Telemig"}</definedName>
    <definedName name="AAAA" hidden="1">{"MG-2002-F1",#N/A,FALSE,"PPU-Telemig";"MG-2002-F2",#N/A,FALSE,"PPU-Telemig";"MG-2002-F3",#N/A,FALSE,"PPU-Telemig";"MG-2002-F4",#N/A,FALSE,"PPU-Telemig";"MG-2003-F1",#N/A,FALSE,"PPU-Telemig";"MG-2004-F1",#N/A,FALSE,"PPU-Telemig"}</definedName>
    <definedName name="AccessDatabase" hidden="1">"C:\My Documents\New MMR\INPUT.mdb"</definedName>
    <definedName name="Actual">[2]Start!$C$6</definedName>
    <definedName name="Application">[3]Control!$B$3</definedName>
    <definedName name="AS2DocOpenMode" hidden="1">"AS2DocumentEdit"</definedName>
    <definedName name="ASCX" hidden="1">{"MG-2002-F1",#N/A,FALSE,"PPU-Telemig";"MG-2002-F2",#N/A,FALSE,"PPU-Telemig";"MG-2002-F3",#N/A,FALSE,"PPU-Telemig";"MG-2002-F4",#N/A,FALSE,"PPU-Telemig";"MG-2003-F1",#N/A,FALSE,"PPU-Telemig";"MG-2004-F1",#N/A,FALSE,"PPU-Telemig"}</definedName>
    <definedName name="ASÑCJSDCJ" hidden="1">{#N/A,#N/A,FALSE,"Income State.";#N/A,#N/A,FALSE,"B-S"}</definedName>
    <definedName name="ASÑKLJ" hidden="1">{"MG-2002-F1",#N/A,FALSE,"PPU-Telemig";"MG-2002-F2",#N/A,FALSE,"PPU-Telemig";"MG-2002-F3",#N/A,FALSE,"PPU-Telemig";"MG-2002-F4",#N/A,FALSE,"PPU-Telemig";"MG-2003-F1",#N/A,FALSE,"PPU-Telemig";"MG-2004-F1",#N/A,FALSE,"PPU-Telemig"}</definedName>
    <definedName name="ATY" hidden="1">{"MG-2002-F1",#N/A,FALSE,"PPU-Telemig";"MG-2002-F2",#N/A,FALSE,"PPU-Telemig";"MG-2002-F3",#N/A,FALSE,"PPU-Telemig";"MG-2002-F4",#N/A,FALSE,"PPU-Telemig";"MG-2003-F1",#N/A,FALSE,"PPU-Telemig";"MG-2004-F1",#N/A,FALSE,"PPU-Telemig"}</definedName>
    <definedName name="AVBC" hidden="1">#REF!</definedName>
    <definedName name="BANCAFE" hidden="1">#REF!</definedName>
    <definedName name="bb_M0MxMThFRjkzQzZCNEY3MD" hidden="1">#REF!</definedName>
    <definedName name="bb_MDU2QUM2N0VFMDJBNEYzQj" hidden="1">#REF!</definedName>
    <definedName name="bb_MDU5MTFBQUExOTdDNDVGM0" hidden="1">#REF!</definedName>
    <definedName name="bb_MDY0NUUxNjNBQUIyNEUxMj" hidden="1">#REF!</definedName>
    <definedName name="bb_MDZBNjczOTUxMTZFNEQ5Nj" hidden="1">#REF!</definedName>
    <definedName name="bb_MEEzNDJBMkRFMDcyNEExME" hidden="1">#REF!</definedName>
    <definedName name="bb_MEVERDVCQTQ4MzQ1NDk3OT" hidden="1">#REF!</definedName>
    <definedName name="bb_MEYxREYxRDIwQkIxNEVERj" hidden="1">#REF!</definedName>
    <definedName name="bb_MEYyRTA2Nzc4OEMwNEU3OE" hidden="1">#REF!</definedName>
    <definedName name="bb_MjEyRDlDQkRCNTg5NDlBRE" hidden="1">#REF!</definedName>
    <definedName name="bb_Mjg1ODUxRUZDMTkxNENDND" hidden="1">#REF!</definedName>
    <definedName name="bb_MjgwMjhEMzBGQ0M2NDM0NE" hidden="1">#REF!</definedName>
    <definedName name="bb_MkJBOENDREFENDY3NENGOE" hidden="1">#REF!</definedName>
    <definedName name="bb_MTBEODEwNUFFRkRFNDc4Nk" hidden="1">#REF!</definedName>
    <definedName name="bb_MTBGNzc3MzUyQURCNEFEMT" hidden="1">#REF!</definedName>
    <definedName name="bb_MThCM0Y4M0QwNkI0NEUwMT" hidden="1">#REF!</definedName>
    <definedName name="bb_MTkwNkQ2RTc1MDI2NEUxNj" hidden="1">#REF!</definedName>
    <definedName name="bb_MTlCMUI2RTJDRDQ0NEJDRj" hidden="1">#REF!</definedName>
    <definedName name="bb_MTMwMEFBMkQ5MzBBNERGND" hidden="1">#REF!</definedName>
    <definedName name="bb_MUI1QTAwNENGN0M2NDJCMj" hidden="1">#REF!</definedName>
    <definedName name="bb_MUM5MzU0NzBDQ0JFNDFFRj" hidden="1">#REF!</definedName>
    <definedName name="bb_MUQ1OTEzODE1MjE5NEVFNz" hidden="1">#REF!</definedName>
    <definedName name="bb_MzAwQ0I3M0I0NzE2NDdFNT" hidden="1">#REF!</definedName>
    <definedName name="bb_N0M3MUE2NzQwNUI4NDgxND" hidden="1">#REF!</definedName>
    <definedName name="bb_N0UyNTg1NzAwODJENDJFQT" hidden="1">#REF!</definedName>
    <definedName name="bb_NDc0QTk5NUI3OTU4NDQ1Rk" hidden="1">#REF!</definedName>
    <definedName name="bb_NDk3N0ZFNjlGQTg0NDdDNj" hidden="1">#REF!</definedName>
    <definedName name="bb_NDMyMTBDQTdGQThCNEMxQz" hidden="1">#REF!</definedName>
    <definedName name="bb_NDMyQkQ5NENCRTE1NDQ0Mz" hidden="1">#REF!</definedName>
    <definedName name="bb_NDNERjBDRUIyNUEyNDFGND" hidden="1">#REF!</definedName>
    <definedName name="bb_NEI1NUNGMjMyNzMzNDAyQk" hidden="1">#REF!</definedName>
    <definedName name="bb_NEUwQkE4Mjc3NUE2NEE1Qk" hidden="1">#REF!</definedName>
    <definedName name="bb_NEVGMzZFNDM5OTBENDYyQT" hidden="1">#REF!</definedName>
    <definedName name="bb_Njg5QkU1Nzk2NjBCNEY1RE" hidden="1">#REF!</definedName>
    <definedName name="bb_NjgwMEIyRTFCNjNGNDBBME" hidden="1">#REF!</definedName>
    <definedName name="bb_Njk3REMwM0MyRDkyNDFGND" hidden="1">#REF!</definedName>
    <definedName name="bb_NjNDOTZDQzNFQTIxNEFFQk" hidden="1">#REF!</definedName>
    <definedName name="bb_NjU2NDcwQUFGRjY0NDEyM0" hidden="1">#REF!</definedName>
    <definedName name="bb_NjZDQ0JBRUZBNDc4NEM4RT" hidden="1">#REF!</definedName>
    <definedName name="bb_NkUwMDZBNTczM0M3NEFGNk" hidden="1">#REF!</definedName>
    <definedName name="bb_NkUwNjZFNEQ3OEE2NEU3RD" hidden="1">#REF!</definedName>
    <definedName name="bb_NTAyQ0YxODg0NDJGNDVDQz" hidden="1">#REF!</definedName>
    <definedName name="bb_NTdDRkUzNjlDMUQyNDZFNU" hidden="1">#REF!</definedName>
    <definedName name="bb_NTkyMUM2QkM4QUZDNDUxOT" hidden="1">#REF!</definedName>
    <definedName name="bb_NUVEMEM5QzZDOUE0NEVFQT" hidden="1">#REF!</definedName>
    <definedName name="bb_NzAyRjNEQTU3QTI3NDE3RT" hidden="1">#REF!</definedName>
    <definedName name="bb_NzcwNDIwQzQ3MzgwNDBDM0" hidden="1">#REF!</definedName>
    <definedName name="bb_NzFFQzQ3MzQ5RTQ0NDM1Rk" hidden="1">#REF!</definedName>
    <definedName name="bb_NzhDMDg4N0Y0Njg2NDA2M0" hidden="1">#REF!</definedName>
    <definedName name="bb_NzlCNjEzQTI4OThENEJGNU" hidden="1">#REF!</definedName>
    <definedName name="bb_NzlDQ0M0MjA2QUQ0NDEyRj" hidden="1">#REF!</definedName>
    <definedName name="bb_ODFCNkFCNkU0MDg5NDk1Mz" hidden="1">#REF!</definedName>
    <definedName name="bb_ODkyMDgyN0FBMUQxNDNEOE" hidden="1">#REF!</definedName>
    <definedName name="bb_OEFBODVCRDkzQUE5NDI5Mz" hidden="1">#REF!</definedName>
    <definedName name="bb_OEY5MjJERjdEMEM1NDlFQz" hidden="1">#REF!</definedName>
    <definedName name="bb_OTExRURENTFGQzg1NDMyQT" hidden="1">#REF!</definedName>
    <definedName name="bb_OThBRjZFOEM4MEJCNDI1OU" hidden="1">#REF!</definedName>
    <definedName name="bb_OTI4RDA1Q0UzNTJCNDBGQz" hidden="1">#REF!</definedName>
    <definedName name="bb_OTMxODQ0MzY1RDlGNEE4Nj" hidden="1">#REF!</definedName>
    <definedName name="bb_OTVFMUJGN0UxNDAxNEVDME" hidden="1">#REF!</definedName>
    <definedName name="bb_OUREMTg0NDNBN0Q3NDZGQk" hidden="1">#REF!</definedName>
    <definedName name="bb_OUYxNERDMjk5MDQ3NDMzOE" hidden="1">#REF!</definedName>
    <definedName name="bb_Q0QxQzZBNDI0MUI0NDI5QU" hidden="1">#REF!</definedName>
    <definedName name="bb_QjEyNDM0RTYxMDQzNDZDME" hidden="1">#REF!</definedName>
    <definedName name="bb_Qjg2MjdGMjIzRkUzNEQ3Qz" hidden="1">#REF!</definedName>
    <definedName name="bb_QjlBNzY2OTFCNzQwNEFFND" hidden="1">#REF!</definedName>
    <definedName name="bb_QjlDOURGODQ2REJENDlFNz" hidden="1">#REF!</definedName>
    <definedName name="bb_QjlGMENGRjI3MDI2NDAwMz" hidden="1">#REF!</definedName>
    <definedName name="bb_QjNDQ0M1RUUxQ0NBNDY2Nk" hidden="1">#REF!</definedName>
    <definedName name="bb_QjU0Mjk0MzgxQTNGNDdERD" hidden="1">#REF!</definedName>
    <definedName name="bb_QjU2QjBERkMyNEIwNDg2MT" hidden="1">#REF!</definedName>
    <definedName name="bb_QkE3NTkyMjlEODZDNERBRT" hidden="1">#REF!</definedName>
    <definedName name="bb_QTcwQkU4MzU3NUY0NDc4OD" hidden="1">#REF!</definedName>
    <definedName name="bb_QTczRDY0MDJGMDUzNDhFRD" hidden="1">#REF!</definedName>
    <definedName name="bb_QTMzMkVGM0YwREZDNEUzRT" hidden="1">#REF!</definedName>
    <definedName name="bb_QTY1QjMzNkZBMUYxNDJGND" hidden="1">#REF!</definedName>
    <definedName name="bb_QzAwMkY2RTVCQ0VENEI3OT" hidden="1">#REF!</definedName>
    <definedName name="bb_QzAwNUE2NEI3NEVCNDRCNT" hidden="1">#REF!</definedName>
    <definedName name="bb_QzEyMThDNUQzRDg4NDY0Rk" hidden="1">#REF!</definedName>
    <definedName name="bb_RDcxNEMyMDMyODNENDA4NE" hidden="1">#REF!</definedName>
    <definedName name="bb_RDlFRTMyQjY5Q0VFNEFBRU" hidden="1">#REF!</definedName>
    <definedName name="bb_REFGNTU3NkQxNkJGNDgxN0" hidden="1">#REF!</definedName>
    <definedName name="bb_RENCNjJGNUQ4RTIwNDQ0Mj" hidden="1">#REF!</definedName>
    <definedName name="bb_RENEOUZDMERGNTYyNDNDQz" hidden="1">#REF!</definedName>
    <definedName name="bb_REZBQzg2RDU1ODc2NDU0OU" hidden="1">#REF!</definedName>
    <definedName name="bb_RjdEREYxNjkzOTM1NEJDMD" hidden="1">#REF!</definedName>
    <definedName name="bb_RjlBNjg4RUExMjMzNDNCNT" hidden="1">#REF!</definedName>
    <definedName name="bb_RkI0NjgxREJBM0EwNDBDQ0" hidden="1">#REF!</definedName>
    <definedName name="bb_RkM2RDA3NDY5Q0E5NDQ4OD" hidden="1">#REF!</definedName>
    <definedName name="bb_RTM4QTgxOURFMjFFNEEwRU" hidden="1">#REF!</definedName>
    <definedName name="bb_RTQ1MkE1Q0M4OUY1NDE5MT" hidden="1">#REF!</definedName>
    <definedName name="bb_RUU2NUU4NEU3MjQyNDgzMT" hidden="1">#REF!</definedName>
    <definedName name="bb_RUY3QjZFREMzMTAwNEQwOE" hidden="1">#REF!</definedName>
    <definedName name="Budget">[2]Start!$C$7</definedName>
    <definedName name="Calcscripts">#REF!</definedName>
    <definedName name="Capex">#REF!</definedName>
    <definedName name="CBWorkbookPriority" hidden="1">-210178584</definedName>
    <definedName name="CFK" hidden="1">{#N/A,#N/A,FALSE,"Income State.";#N/A,#N/A,FALSE,"B-S"}</definedName>
    <definedName name="Choices_Wrapper">#N/A</definedName>
    <definedName name="CIQWBGuid" hidden="1">"c1fd2e7a-4ce7-4478-8037-cbcd0395b524"</definedName>
    <definedName name="Cost">#REF!</definedName>
    <definedName name="CostSyn">#REF!</definedName>
    <definedName name="Currency">#REF!</definedName>
    <definedName name="Custom2">[3]Control!$B$29</definedName>
    <definedName name="Custom3">[3]Control!$C$6</definedName>
    <definedName name="Custom4">[3]Control!$B$30</definedName>
    <definedName name="data1" hidden="1">#REF!</definedName>
    <definedName name="data2" hidden="1">#REF!</definedName>
    <definedName name="data3" hidden="1">#REF!</definedName>
    <definedName name="Databases">#REF!</definedName>
    <definedName name="display_area_2" hidden="1">#REF!</definedName>
    <definedName name="DLKC" hidden="1">{"MG-2002-F1",#N/A,FALSE,"PPU-Telemig";"MG-2002-F2",#N/A,FALSE,"PPU-Telemig";"MG-2002-F3",#N/A,FALSE,"PPU-Telemig";"MG-2002-F4",#N/A,FALSE,"PPU-Telemig";"MG-2003-F1",#N/A,FALSE,"PPU-Telemig";"MG-2004-F1",#N/A,FALSE,"PPU-Telemig"}</definedName>
    <definedName name="dsfd" hidden="1">{#N/A,#N/A,FALSE,"Income State.";#N/A,#N/A,FALSE,"B-S"}</definedName>
    <definedName name="EE" hidden="1">{"MG-2002-F1",#N/A,FALSE,"PPU-Telemig";"MG-2002-F2",#N/A,FALSE,"PPU-Telemig";"MG-2002-F3",#N/A,FALSE,"PPU-Telemig";"MG-2002-F4",#N/A,FALSE,"PPU-Telemig";"MG-2003-F1",#N/A,FALSE,"PPU-Telemig";"MG-2004-F1",#N/A,FALSE,"PPU-Telemig"}</definedName>
    <definedName name="eee" hidden="1">{#N/A,#N/A,FALSE,"Income State.";#N/A,#N/A,FALSE,"B-S"}</definedName>
    <definedName name="EEEE" hidden="1">{"MG-2002-F1",#N/A,FALSE,"PPU-Telemig";"MG-2002-F2",#N/A,FALSE,"PPU-Telemig";"MG-2002-F3",#N/A,FALSE,"PPU-Telemig";"MG-2002-F4",#N/A,FALSE,"PPU-Telemig";"MG-2003-F1",#N/A,FALSE,"PPU-Telemig";"MG-2004-F1",#N/A,FALSE,"PPU-Telemig"}</definedName>
    <definedName name="eeeee" hidden="1">{"MG-2002-F1",#N/A,FALSE,"PPU-Telemig";"MG-2002-F2",#N/A,FALSE,"PPU-Telemig";"MG-2002-F3",#N/A,FALSE,"PPU-Telemig";"MG-2002-F4",#N/A,FALSE,"PPU-Telemig";"MG-2003-F1",#N/A,FALSE,"PPU-Telemig";"MG-2004-F1",#N/A,FALSE,"PPU-Telemig"}</definedName>
    <definedName name="Entity">#REF!</definedName>
    <definedName name="entity_fx">#REF!</definedName>
    <definedName name="ENTITY_LC">[2]Start!$C$39</definedName>
    <definedName name="ert" hidden="1">{"MG-2002-F1",#N/A,FALSE,"PPU-Telemig";"MG-2002-F2",#N/A,FALSE,"PPU-Telemig";"MG-2002-F3",#N/A,FALSE,"PPU-Telemig";"MG-2002-F4",#N/A,FALSE,"PPU-Telemig";"MG-2003-F1",#N/A,FALSE,"PPU-Telemig";"MG-2004-F1",#N/A,FALSE,"PPU-Telemig"}</definedName>
    <definedName name="ET" hidden="1">{"MG-2002-F1",#N/A,FALSE,"PPU-Telemig";"MG-2002-F2",#N/A,FALSE,"PPU-Telemig";"MG-2002-F3",#N/A,FALSE,"PPU-Telemig";"MG-2002-F4",#N/A,FALSE,"PPU-Telemig";"MG-2003-F1",#N/A,FALSE,"PPU-Telemig";"MG-2004-F1",#N/A,FALSE,"PPU-Telemig"}</definedName>
    <definedName name="FCode" hidden="1">#REF!</definedName>
    <definedName name="FFF" hidden="1">{"MG-2002-F1",#N/A,FALSE,"PPU-Telemig";"MG-2002-F2",#N/A,FALSE,"PPU-Telemig";"MG-2002-F3",#N/A,FALSE,"PPU-Telemig";"MG-2002-F4",#N/A,FALSE,"PPU-Telemig";"MG-2003-F1",#N/A,FALSE,"PPU-Telemig";"MG-2004-F1",#N/A,FALSE,"PPU-Telemig"}</definedName>
    <definedName name="FrangoSim3" hidden="1">{#N/A,#N/A,FALSE,"Income State.";#N/A,#N/A,FALSE,"B-S"}</definedName>
    <definedName name="FX">#REF!</definedName>
    <definedName name="FXR">#REF!</definedName>
    <definedName name="geral" hidden="1">{"MG-2002-F1",#N/A,FALSE,"PPU-Telemig";"MG-2002-F2",#N/A,FALSE,"PPU-Telemig";"MG-2002-F3",#N/A,FALSE,"PPU-Telemig";"MG-2002-F4",#N/A,FALSE,"PPU-Telemig";"MG-2003-F1",#N/A,FALSE,"PPU-Telemig";"MG-2004-F1",#N/A,FALSE,"PPU-Telemig"}</definedName>
    <definedName name="ghjdhfj" hidden="1">{"MG-2002-F1",#N/A,FALSE,"PPU-Telemig";"MG-2002-F2",#N/A,FALSE,"PPU-Telemig";"MG-2002-F3",#N/A,FALSE,"PPU-Telemig";"MG-2002-F4",#N/A,FALSE,"PPU-Telemig";"MG-2003-F1",#N/A,FALSE,"PPU-Telemig";"MG-2004-F1",#N/A,FALSE,"PPU-Telemig"}</definedName>
    <definedName name="gisela" hidden="1">{"MG-2002-F1",#N/A,FALSE,"PPU-Telemig";"MG-2002-F2",#N/A,FALSE,"PPU-Telemig";"MG-2002-F3",#N/A,FALSE,"PPU-Telemig";"MG-2002-F4",#N/A,FALSE,"PPU-Telemig";"MG-2003-F1",#N/A,FALSE,"PPU-Telemig";"MG-2004-F1",#N/A,FALSE,"PPU-Telemig"}</definedName>
    <definedName name="Group">Index!$B$15</definedName>
    <definedName name="h" hidden="1">{"MG-2002-F1",#N/A,FALSE,"PPU-Telemig";"MG-2002-F2",#N/A,FALSE,"PPU-Telemig";"MG-2002-F3",#N/A,FALSE,"PPU-Telemig";"MG-2002-F4",#N/A,FALSE,"PPU-Telemig";"MG-2003-F1",#N/A,FALSE,"PPU-Telemig";"MG-2004-F1",#N/A,FALSE,"PPU-Telemig"}</definedName>
    <definedName name="hhh" hidden="1">{"MG-2002-F1",#N/A,FALSE,"PPU-Telemig";"MG-2002-F2",#N/A,FALSE,"PPU-Telemig";"MG-2002-F3",#N/A,FALSE,"PPU-Telemig";"MG-2002-F4",#N/A,FALSE,"PPU-Telemig";"MG-2003-F1",#N/A,FALSE,"PPU-Telemig";"MG-2004-F1",#N/A,FALSE,"PPU-Telemig"}</definedName>
    <definedName name="HiddenRows" hidden="1">#REF!</definedName>
    <definedName name="hola" hidden="1">{"MG-2002-F1",#N/A,FALSE,"PPU-Telemig";"MG-2002-F2",#N/A,FALSE,"PPU-Telemig";"MG-2002-F3",#N/A,FALSE,"PPU-Telemig";"MG-2002-F4",#N/A,FALSE,"PPU-Telemig";"MG-2003-F1",#N/A,FALSE,"PPU-Telemig";"MG-2004-F1",#N/A,FALSE,"PPU-Telemig"}</definedName>
    <definedName name="ICP">[3]Control!$B$18</definedName>
    <definedName name="ID2Column">#REF!</definedName>
    <definedName name="IHIOPO" hidden="1">{"MG-2002-F1",#N/A,FALSE,"PPU-Telemig";"MG-2002-F2",#N/A,FALSE,"PPU-Telemig";"MG-2002-F3",#N/A,FALSE,"PPU-Telemig";"MG-2002-F4",#N/A,FALSE,"PPU-Telemig";"MG-2003-F1",#N/A,FALSE,"PPU-Telemig";"MG-2004-F1",#N/A,FALSE,"PPU-Telemig"}</definedName>
    <definedName name="Integrate">#REF!</definedName>
    <definedName name="Integration">#REF!</definedName>
    <definedName name="IPOP">#REF!</definedName>
    <definedName name="IPOP_version">#REF!</definedName>
    <definedName name="IQ_ADDIN" hidden="1">"AUTO"</definedName>
    <definedName name="IQ_CH" hidden="1">110000</definedName>
    <definedName name="IQ_CONTRACTS_OTHER_COMMODITIES_EQUITIES._FDIC">"c6522"</definedName>
    <definedName name="IQ_CQ" hidden="1">5000</definedName>
    <definedName name="IQ_CY" hidden="1">10000</definedName>
    <definedName name="IQ_DAILY" hidden="1">500000</definedName>
    <definedName name="IQ_DNTM" hidden="1">700000</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FH" hidden="1">100000</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OREIGN_BRANCHES_U.S._BANKS_LOANS_FDIC">"c6438"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"06/25/2012 08:25:40"</definedName>
    <definedName name="IQ_NAV_ACT_OR_EST">"c2225"</definedName>
    <definedName name="IQ_NTM" hidden="1">6000</definedName>
    <definedName name="IQ_OPENED55">1</definedName>
    <definedName name="IQ_PRIMARY_EPS_TYPE_THOM">"c5297"</definedName>
    <definedName name="IQ_QTD" hidden="1">750000</definedName>
    <definedName name="IQ_SHAREOUTSTANDING">"c1347"</definedName>
    <definedName name="IQ_TODAY" hidden="1">0</definedName>
    <definedName name="IQ_WEEK" hidden="1">50000</definedName>
    <definedName name="IQ_YTD" hidden="1">3000</definedName>
    <definedName name="IQ_YTDMONTH" hidden="1">130000</definedName>
    <definedName name="jajaj" hidden="1">{#N/A,#N/A,FALSE,"Income State.";#N/A,#N/A,FALSE,"B-S"}</definedName>
    <definedName name="jajaj1" hidden="1">{#N/A,#N/A,FALSE,"Income State.";#N/A,#N/A,FALSE,"B-S"}</definedName>
    <definedName name="l" hidden="1">{"MG-2002-F1",#N/A,FALSE,"PPU-Telemig";"MG-2002-F2",#N/A,FALSE,"PPU-Telemig";"MG-2002-F3",#N/A,FALSE,"PPU-Telemig";"MG-2002-F4",#N/A,FALSE,"PPU-Telemig";"MG-2003-F1",#N/A,FALSE,"PPU-Telemig";"MG-2004-F1",#N/A,FALSE,"PPU-Telemig"}</definedName>
    <definedName name="LIBRO1" hidden="1">{#N/A,#N/A,FALSE,"Income State.";#N/A,#N/A,FALSE,"B-S"}</definedName>
    <definedName name="LOAN" hidden="1">{#N/A,#N/A,FALSE,"Income State.";#N/A,#N/A,FALSE,"B-S"}</definedName>
    <definedName name="LOAN1" hidden="1">{#N/A,#N/A,FALSE,"Income State.";#N/A,#N/A,FALSE,"B-S"}</definedName>
    <definedName name="LOAN2" hidden="1">{#N/A,#N/A,FALSE,"Income State.";#N/A,#N/A,FALSE,"B-S"}</definedName>
    <definedName name="M" hidden="1">{"MG-2002-F1",#N/A,FALSE,"PPU-Telemig";"MG-2002-F2",#N/A,FALSE,"PPU-Telemig";"MG-2002-F3",#N/A,FALSE,"PPU-Telemig";"MG-2002-F4",#N/A,FALSE,"PPU-Telemig";"MG-2003-F1",#N/A,FALSE,"PPU-Telemig";"MG-2004-F1",#N/A,FALSE,"PPU-Telemig"}</definedName>
    <definedName name="mmm" hidden="1">{"MG-2002-F1",#N/A,FALSE,"PPU-Telemig";"MG-2002-F2",#N/A,FALSE,"PPU-Telemig";"MG-2002-F3",#N/A,FALSE,"PPU-Telemig";"MG-2002-F4",#N/A,FALSE,"PPU-Telemig";"MG-2003-F1",#N/A,FALSE,"PPU-Telemig";"MG-2004-F1",#N/A,FALSE,"PPU-Telemig"}</definedName>
    <definedName name="Month">[4]Start!$C$2</definedName>
    <definedName name="month_num">[2]Start!$C$3</definedName>
    <definedName name="MonthsInQuarter">3</definedName>
    <definedName name="mos" hidden="1">{"MG-2002-F1",#N/A,FALSE,"PPU-Telemig";"MG-2002-F2",#N/A,FALSE,"PPU-Telemig";"MG-2002-F3",#N/A,FALSE,"PPU-Telemig";"MG-2002-F4",#N/A,FALSE,"PPU-Telemig";"MG-2003-F1",#N/A,FALSE,"PPU-Telemig";"MG-2004-F1",#N/A,FALSE,"PPU-Telemig"}</definedName>
    <definedName name="NetUp">#REF!</definedName>
    <definedName name="nueva" hidden="1">{"MG-2002-F1",#N/A,FALSE,"PPU-Telemig";"MG-2002-F2",#N/A,FALSE,"PPU-Telemig";"MG-2002-F3",#N/A,FALSE,"PPU-Telemig";"MG-2002-F4",#N/A,FALSE,"PPU-Telemig";"MG-2003-F1",#N/A,FALSE,"PPU-Telemig";"MG-2004-F1",#N/A,FALSE,"PPU-Telemig"}</definedName>
    <definedName name="NwUp">#REF!</definedName>
    <definedName name="OrderTable" hidden="1">#REF!</definedName>
    <definedName name="Other_Entity">#REF!</definedName>
    <definedName name="POJK" hidden="1">{"MG-2002-F1",#N/A,FALSE,"PPU-Telemig";"MG-2002-F2",#N/A,FALSE,"PPU-Telemig";"MG-2002-F3",#N/A,FALSE,"PPU-Telemig";"MG-2002-F4",#N/A,FALSE,"PPU-Telemig";"MG-2003-F1",#N/A,FALSE,"PPU-Telemig";"MG-2004-F1",#N/A,FALSE,"PPU-Telemig"}</definedName>
    <definedName name="_xlnm.Print_Area" localSheetId="3">Africa!$A$1:$B$43</definedName>
    <definedName name="_xlnm.Print_Area" localSheetId="15">'Cash Flow'!$A$1:$E$55</definedName>
    <definedName name="_xlnm.Print_Area" localSheetId="5">'FX rates'!$A$1:$B$31</definedName>
    <definedName name="_xlnm.Print_Area" localSheetId="1">'Group (Underlying)'!$A$3:$B$132</definedName>
    <definedName name="_xlnm.Print_Area" localSheetId="2">'Group IFRS'!$A$3:$B$126</definedName>
    <definedName name="_xlnm.Print_Area" localSheetId="0">Index!$A$1:$I$37</definedName>
    <definedName name="_xlnm.Print_Area" localSheetId="4">'Latin America'!$A$1:$M$65</definedName>
    <definedName name="_xlnm.Print_Area" localSheetId="6">'Market details'!$A$1:$B$55</definedName>
    <definedName name="print_details" localSheetId="2">#REF!</definedName>
    <definedName name="print_details" localSheetId="6">#REF!</definedName>
    <definedName name="print_details" localSheetId="8">#REF!</definedName>
    <definedName name="print_details" localSheetId="12">#REF!</definedName>
    <definedName name="print_details">#REF!</definedName>
    <definedName name="Print_summary" localSheetId="2">#REF!</definedName>
    <definedName name="Print_summary" localSheetId="6">#REF!</definedName>
    <definedName name="Print_summary" localSheetId="8">#REF!</definedName>
    <definedName name="Print_summary" localSheetId="12">#REF!</definedName>
    <definedName name="Print_summary">#REF!</definedName>
    <definedName name="_xlnm.Print_Titles" localSheetId="3">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 name="Prior_year">[2]Start!$C$5</definedName>
    <definedName name="ProdForm" hidden="1">#REF!</definedName>
    <definedName name="Product" hidden="1">#REF!</definedName>
    <definedName name="QWEFQW" hidden="1">{"MG-2002-F1",#N/A,FALSE,"PPU-Telemig";"MG-2002-F2",#N/A,FALSE,"PPU-Telemig";"MG-2002-F3",#N/A,FALSE,"PPU-Telemig";"MG-2002-F4",#N/A,FALSE,"PPU-Telemig";"MG-2003-F1",#N/A,FALSE,"PPU-Telemig";"MG-2004-F1",#N/A,FALSE,"PPU-Telemig"}</definedName>
    <definedName name="QWERTY" hidden="1">{#N/A,#N/A,FALSE,"Income State.";#N/A,#N/A,FALSE,"B-S"}</definedName>
    <definedName name="QWERWER" hidden="1">{#N/A,#N/A,FALSE,"Income State.";#N/A,#N/A,FALSE,"B-S"}</definedName>
    <definedName name="RCArea" hidden="1">#REF!</definedName>
    <definedName name="Refresh">#REF!</definedName>
    <definedName name="res" hidden="1">{"MG-2002-F1",#N/A,FALSE,"PPU-Telemig";"MG-2002-F2",#N/A,FALSE,"PPU-Telemig";"MG-2002-F3",#N/A,FALSE,"PPU-Telemig";"MG-2002-F4",#N/A,FALSE,"PPU-Telemig";"MG-2003-F1",#N/A,FALSE,"PPU-Telemig";"MG-2004-F1",#N/A,FALSE,"PPU-Telemig"}</definedName>
    <definedName name="RR" hidden="1">{"MG-2002-F1",#N/A,FALSE,"PPU-Telemig";"MG-2002-F2",#N/A,FALSE,"PPU-Telemig";"MG-2002-F3",#N/A,FALSE,"PPU-Telemig";"MG-2002-F4",#N/A,FALSE,"PPU-Telemig";"MG-2003-F1",#N/A,FALSE,"PPU-Telemig";"MG-2004-F1",#N/A,FALSE,"PPU-Telemig"}</definedName>
    <definedName name="rrr" hidden="1">{"MG-2002-F1",#N/A,FALSE,"PPU-Telemig";"MG-2002-F2",#N/A,FALSE,"PPU-Telemig";"MG-2002-F3",#N/A,FALSE,"PPU-Telemig";"MG-2002-F4",#N/A,FALSE,"PPU-Telemig";"MG-2003-F1",#N/A,FALSE,"PPU-Telemig";"MG-2004-F1",#N/A,FALSE,"PPU-Telemig"}</definedName>
    <definedName name="s" hidden="1">{"MG-2002-F1",#N/A,FALSE,"PPU-Telemig";"MG-2002-F2",#N/A,FALSE,"PPU-Telemig";"MG-2002-F3",#N/A,FALSE,"PPU-Telemig";"MG-2002-F4",#N/A,FALSE,"PPU-Telemig";"MG-2003-F1",#N/A,FALSE,"PPU-Telemig";"MG-2004-F1",#N/A,FALSE,"PPU-Telemig"}</definedName>
    <definedName name="Sales">#REF!</definedName>
    <definedName name="SaleSyn">#REF!</definedName>
    <definedName name="scale">[3]Control!$C$20</definedName>
    <definedName name="Scenario_Budget">[3]Control!$B$8</definedName>
    <definedName name="Scenario_FC">[3]Control!$B$9</definedName>
    <definedName name="Scenario_FC_Prior">[3]Control!$B$10</definedName>
    <definedName name="Scenario_Main">[3]Control!$B$6</definedName>
    <definedName name="Scenario_PY">[3]Control!$B$7</definedName>
    <definedName name="sddssDsdsD" hidden="1">{"MG-2002-F1",#N/A,FALSE,"PPU-Telemig";"MG-2002-F2",#N/A,FALSE,"PPU-Telemig";"MG-2002-F3",#N/A,FALSE,"PPU-Telemig";"MG-2002-F4",#N/A,FALSE,"PPU-Telemig";"MG-2003-F1",#N/A,FALSE,"PPU-Telemig";"MG-2004-F1",#N/A,FALSE,"PPU-Telemig"}</definedName>
    <definedName name="SecondInAnHour">"60*60"</definedName>
    <definedName name="sencount" hidden="1">2</definedName>
    <definedName name="Server">#REF!</definedName>
    <definedName name="SheetName">#REF!</definedName>
    <definedName name="Sheets">#REF!</definedName>
    <definedName name="SpecialPrice" hidden="1">#REF!</definedName>
    <definedName name="tbl_ProdInfo" hidden="1">#REF!</definedName>
    <definedName name="TT" hidden="1">{"MG-2002-F1",#N/A,FALSE,"PPU-Telemig";"MG-2002-F2",#N/A,FALSE,"PPU-Telemig";"MG-2002-F3",#N/A,FALSE,"PPU-Telemig";"MG-2002-F4",#N/A,FALSE,"PPU-Telemig";"MG-2003-F1",#N/A,FALSE,"PPU-Telemig";"MG-2004-F1",#N/A,FALSE,"PPU-Telemig"}</definedName>
    <definedName name="tta" hidden="1">{"MG-2002-F1",#N/A,FALSE,"PPU-Telemig";"MG-2002-F2",#N/A,FALSE,"PPU-Telemig";"MG-2002-F3",#N/A,FALSE,"PPU-Telemig";"MG-2002-F4",#N/A,FALSE,"PPU-Telemig";"MG-2003-F1",#N/A,FALSE,"PPU-Telemig";"MG-2004-F1",#N/A,FALSE,"PPU-Telemig"}</definedName>
    <definedName name="uno" hidden="1">{#N/A,#N/A,FALSE,"Income State.";#N/A,#N/A,FALSE,"B-S"}</definedName>
    <definedName name="User">#REF!</definedName>
    <definedName name="Value">[3]Control!$B$17</definedName>
    <definedName name="Version">#REF!</definedName>
    <definedName name="wrn.IS._.BS." hidden="1">{#N/A,#N/A,FALSE,"Income State.";#N/A,#N/A,FALSE,"B-S"}</definedName>
    <definedName name="wrn.IS_.BS.1" hidden="1">{#N/A,#N/A,FALSE,"Income State.";#N/A,#N/A,FALSE,"B-S"}</definedName>
    <definedName name="wrn.IS_.BS.2" hidden="1">{#N/A,#N/A,FALSE,"Income State.";#N/A,#N/A,FALSE,"B-S"}</definedName>
    <definedName name="wrn.LPU._.MG." hidden="1">{"MG-2002-F1",#N/A,FALSE,"PPU-Telemig";"MG-2002-F2",#N/A,FALSE,"PPU-Telemig";"MG-2002-F3",#N/A,FALSE,"PPU-Telemig";"MG-2002-F4",#N/A,FALSE,"PPU-Telemig";"MG-2003-F1",#N/A,FALSE,"PPU-Telemig";"MG-2004-F1",#N/A,FALSE,"PPU-Telemig"}</definedName>
    <definedName name="WW" hidden="1">{"MG-2002-F1",#N/A,FALSE,"PPU-Telemig";"MG-2002-F2",#N/A,FALSE,"PPU-Telemig";"MG-2002-F3",#N/A,FALSE,"PPU-Telemig";"MG-2002-F4",#N/A,FALSE,"PPU-Telemig";"MG-2003-F1",#N/A,FALSE,"PPU-Telemig";"MG-2004-F1",#N/A,FALSE,"PPU-Telemig"}</definedName>
    <definedName name="www" hidden="1">{"MG-2002-F1",#N/A,FALSE,"PPU-Telemig";"MG-2002-F2",#N/A,FALSE,"PPU-Telemig";"MG-2002-F3",#N/A,FALSE,"PPU-Telemig";"MG-2002-F4",#N/A,FALSE,"PPU-Telemig";"MG-2003-F1",#N/A,FALSE,"PPU-Telemig";"MG-2004-F1",#N/A,FALSE,"PPU-Telemig"}</definedName>
    <definedName name="XXX" hidden="1">{#N/A,#N/A,FALSE,"Income State.";#N/A,#N/A,FALSE,"B-S"}</definedName>
    <definedName name="Year">[2]Start!$C$4</definedName>
    <definedName name="Z_ABCCF9B4_4F75_4F3B_AAD2_54E1C063315C_.wvu.Cols" hidden="1">#REF!</definedName>
    <definedName name="Z_ABCCF9B4_4F75_4F3B_AAD2_54E1C063315C_.wvu.FilterData" hidden="1">#REF!</definedName>
    <definedName name="Z_ABCCF9B4_4F75_4F3B_AAD2_54E1C063315C_.wvu.PrintAre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3" i="17" l="1"/>
  <c r="M7" i="25"/>
  <c r="M7" i="18"/>
  <c r="M19" i="18" l="1"/>
  <c r="L19" i="18"/>
  <c r="K19" i="18"/>
  <c r="J19" i="18"/>
  <c r="L17" i="18"/>
  <c r="K17" i="18"/>
  <c r="J17" i="18"/>
  <c r="D22" i="29" l="1"/>
  <c r="D21" i="29"/>
  <c r="B32" i="1" l="1"/>
</calcChain>
</file>

<file path=xl/sharedStrings.xml><?xml version="1.0" encoding="utf-8"?>
<sst xmlns="http://schemas.openxmlformats.org/spreadsheetml/2006/main" count="973" uniqueCount="495">
  <si>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</si>
  <si>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</si>
  <si>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</si>
  <si>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</si>
  <si>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</si>
  <si>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</si>
  <si>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</si>
  <si>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</si>
  <si>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</si>
  <si>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</si>
  <si>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</si>
  <si>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</si>
  <si>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</si>
  <si>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</si>
  <si>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</si>
  <si>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</si>
  <si>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Investor Relations Manager</t>
  </si>
  <si>
    <t>Sarah Inmon</t>
  </si>
  <si>
    <t>sarah.inmon@millicom.com</t>
  </si>
  <si>
    <t>Back to index</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</si>
  <si>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</si>
  <si>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</si>
  <si>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</si>
  <si>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</si>
  <si>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</si>
  <si>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</si>
  <si>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</si>
  <si>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</si>
  <si>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</si>
  <si>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</si>
  <si>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</si>
  <si>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</si>
  <si>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</si>
  <si>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</si>
  <si>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</si>
  <si>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</si>
  <si>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</si>
  <si>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</si>
  <si>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</si>
  <si>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</si>
  <si>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</si>
  <si>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</si>
  <si>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</si>
  <si>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</si>
  <si>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</si>
  <si>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</si>
  <si>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</si>
  <si>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</si>
  <si>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</si>
  <si>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</si>
  <si>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</si>
  <si>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</si>
  <si>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</si>
  <si>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</si>
  <si>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</si>
  <si>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</si>
  <si>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</si>
  <si>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</si>
  <si>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</si>
  <si>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</si>
  <si>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</si>
  <si>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</si>
  <si>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</si>
  <si>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</si>
  <si>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</si>
  <si>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</si>
  <si>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</si>
  <si>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</si>
  <si>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</si>
  <si>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</si>
  <si>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</si>
  <si>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</si>
  <si>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</si>
  <si>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</si>
  <si>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</si>
  <si>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</si>
  <si>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</si>
  <si>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</si>
  <si>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</si>
  <si>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</si>
  <si>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</si>
  <si>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</si>
  <si>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</si>
  <si>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</si>
  <si>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</si>
  <si>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</si>
  <si>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</si>
  <si>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</si>
  <si>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</si>
  <si>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</si>
  <si>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</si>
  <si>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</si>
  <si>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</si>
  <si>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</si>
  <si>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</si>
  <si>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</si>
  <si>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</si>
  <si>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</si>
  <si>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</si>
  <si>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</si>
  <si>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</si>
  <si>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</si>
  <si>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</si>
  <si>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</si>
  <si>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</si>
  <si>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</si>
  <si>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Cash</t>
  </si>
  <si>
    <t>Proportionate data</t>
  </si>
  <si>
    <t>Revenue</t>
  </si>
  <si>
    <t>EBITDA*</t>
  </si>
  <si>
    <t>Total capex</t>
  </si>
  <si>
    <t xml:space="preserve">Notes: </t>
  </si>
  <si>
    <t>The numbers presented are in US$ millions, and may contain minor rounding differences from figures previously presented</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</si>
  <si>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</si>
  <si>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</si>
  <si>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</si>
  <si>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</si>
  <si>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</si>
  <si>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</si>
  <si>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</si>
  <si>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</si>
  <si>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</si>
  <si>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</si>
  <si>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</si>
  <si>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</si>
  <si>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</si>
  <si>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</si>
  <si>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</si>
  <si>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</si>
  <si>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</si>
  <si>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</si>
  <si>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</si>
  <si>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</si>
  <si>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</si>
  <si>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</si>
  <si>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</si>
  <si>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</si>
  <si>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</si>
  <si>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</si>
  <si>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of which Sales &amp; Marketing</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</si>
  <si>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</si>
  <si>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</si>
  <si>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</si>
  <si>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</si>
  <si>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</si>
  <si>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</si>
  <si>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</si>
  <si>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</si>
  <si>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</si>
  <si>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MAIN MARKET KPIs in thousands and Usd in millions</t>
  </si>
  <si>
    <t>El Salvador</t>
  </si>
  <si>
    <t>Mobile customers</t>
  </si>
  <si>
    <t>Service Revenue</t>
  </si>
  <si>
    <t>Bolivia</t>
  </si>
  <si>
    <t>Paraguay</t>
  </si>
  <si>
    <t>To be completed</t>
  </si>
  <si>
    <t>Average FX rates</t>
  </si>
  <si>
    <t>Q1 2019</t>
  </si>
  <si>
    <t>Central America</t>
  </si>
  <si>
    <t>Nicaragua</t>
  </si>
  <si>
    <t>Costa Rica</t>
  </si>
  <si>
    <t>12m variation</t>
  </si>
  <si>
    <t>South America</t>
  </si>
  <si>
    <t>Chad</t>
  </si>
  <si>
    <t>Tanzania</t>
  </si>
  <si>
    <t>$ million</t>
  </si>
  <si>
    <t>Guatemala and Honduras</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</si>
  <si>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</si>
  <si>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</si>
  <si>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</si>
  <si>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</si>
  <si>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</si>
  <si>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</si>
  <si>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</si>
  <si>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</si>
  <si>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</si>
  <si>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</si>
  <si>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</si>
  <si>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</si>
  <si>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</si>
  <si>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</si>
  <si>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</si>
  <si>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</si>
  <si>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</si>
  <si>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</si>
  <si>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</si>
  <si>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</si>
  <si>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</si>
  <si>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</si>
  <si>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</si>
  <si>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</si>
  <si>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</si>
  <si>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</si>
  <si>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</si>
  <si>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</si>
  <si>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</si>
  <si>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</si>
  <si>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</si>
  <si>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</si>
  <si>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</si>
  <si>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</si>
  <si>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</si>
  <si>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</si>
  <si>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</si>
  <si>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</si>
  <si>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</si>
  <si>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</si>
  <si>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</si>
  <si>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</si>
  <si>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</si>
  <si>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</si>
  <si>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</si>
  <si>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</si>
  <si>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</si>
  <si>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</si>
  <si>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</si>
  <si>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</si>
  <si>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</si>
  <si>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</si>
  <si>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</si>
  <si>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</si>
  <si>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</si>
  <si>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</si>
  <si>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</si>
  <si>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</si>
  <si>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</si>
  <si>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</si>
  <si>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</si>
  <si>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</si>
  <si>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</si>
  <si>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</si>
  <si>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</si>
  <si>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</si>
  <si>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</si>
  <si>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</si>
  <si>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</si>
  <si>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</si>
  <si>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</si>
  <si>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</si>
  <si>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</si>
  <si>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</si>
  <si>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</si>
  <si>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</si>
  <si>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</si>
  <si>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</si>
  <si>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</si>
  <si>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</si>
  <si>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</si>
  <si>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</si>
  <si>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</si>
  <si>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</si>
  <si>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</si>
  <si>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</si>
  <si>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</si>
  <si>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</si>
  <si>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</si>
  <si>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</si>
  <si>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</si>
  <si>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</si>
  <si>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</si>
  <si>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</si>
  <si>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</si>
  <si>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</si>
  <si>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</si>
  <si>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</si>
  <si>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</si>
  <si>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</si>
  <si>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</si>
  <si>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</si>
  <si>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</si>
  <si>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</si>
  <si>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</si>
  <si>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</si>
  <si>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</si>
  <si>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</si>
  <si>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</si>
  <si>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</si>
  <si>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</si>
  <si>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</si>
  <si>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</si>
  <si>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</si>
  <si>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</si>
  <si>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</si>
  <si>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</si>
  <si>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</si>
  <si>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</si>
  <si>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</si>
  <si>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</si>
  <si>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</si>
  <si>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</si>
  <si>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</si>
  <si>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</si>
  <si>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</si>
  <si>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</si>
  <si>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</si>
  <si>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</si>
  <si>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</si>
  <si>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</si>
  <si>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</si>
  <si>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</si>
  <si>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</si>
  <si>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Beginning in Q2 2019 our numbers are adjusted for the classification of our operation in Chad as discontinued operations. All comparative calculations reflect this adjustment in the prior periods.</t>
  </si>
  <si>
    <t>Operating free cash flow</t>
  </si>
  <si>
    <t>Latam Segment ($ millions)</t>
  </si>
  <si>
    <t>OCF</t>
  </si>
  <si>
    <t>One-offs</t>
  </si>
  <si>
    <t>Total</t>
  </si>
  <si>
    <t>Debt Maturity Profile</t>
  </si>
  <si>
    <t>International Bonds</t>
  </si>
  <si>
    <t>Bank and DFI</t>
  </si>
  <si>
    <t>Debt maturity profile</t>
  </si>
  <si>
    <t>Net cash provided by operating activities</t>
  </si>
  <si>
    <t>Purchase of property, plant and equipment</t>
  </si>
  <si>
    <t>Proceeds from sale of property, plant and equipment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</si>
  <si>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</si>
  <si>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</si>
  <si>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</si>
  <si>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</si>
  <si>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</si>
  <si>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</si>
  <si>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</si>
  <si>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</si>
  <si>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</si>
  <si>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</si>
  <si>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</si>
  <si>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</si>
  <si>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</si>
  <si>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</si>
  <si>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</si>
  <si>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</si>
  <si>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</si>
  <si>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</si>
  <si>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</si>
  <si>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</si>
  <si>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</si>
  <si>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Q3 19</t>
  </si>
  <si>
    <t>Q3 2019</t>
  </si>
  <si>
    <t>Other</t>
  </si>
  <si>
    <t>ARPU Reconciliation</t>
  </si>
  <si>
    <t>Mobile service revenue ($m)</t>
  </si>
  <si>
    <t xml:space="preserve">A- Current period      </t>
  </si>
  <si>
    <t xml:space="preserve">B- Prior year period </t>
  </si>
  <si>
    <t xml:space="preserve">C- Reported growth (A/B)        </t>
  </si>
  <si>
    <t>Mobile Service revenue ($m) from non Tigo customers ($m) *</t>
  </si>
  <si>
    <t>Mobile customers - end of period (000)</t>
  </si>
  <si>
    <t>Q4 19</t>
  </si>
  <si>
    <t>FY 19</t>
  </si>
  <si>
    <t>Q4 2019</t>
  </si>
  <si>
    <t>FY 2019</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</si>
  <si>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</si>
  <si>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</si>
  <si>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</si>
  <si>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</si>
  <si>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</si>
  <si>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</si>
  <si>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</si>
  <si>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Net Financial Obligations</t>
  </si>
  <si>
    <t>255 Giralda Ave, Suite 800, Miami 33134, USA</t>
  </si>
  <si>
    <t>Financial obligations</t>
  </si>
  <si>
    <t>Gross</t>
  </si>
  <si>
    <t>Net</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</si>
  <si>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</si>
  <si>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</si>
  <si>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</si>
  <si>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</si>
  <si>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</si>
  <si>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</si>
  <si>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</si>
  <si>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</si>
  <si>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</si>
  <si>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</si>
  <si>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</si>
  <si>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</si>
  <si>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</si>
  <si>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Leverage metrics for Q1 19-Q3-19 are calculated excluding the impact of IFRS 16 on underlying net debt and proportionate net debt and by using EBITDA after leases. See non-IFRS descriptions tab for more details.</t>
  </si>
  <si>
    <t>Nicaragua &amp; Costa Rica</t>
  </si>
  <si>
    <t>Service revenue</t>
  </si>
  <si>
    <t>Q1 20</t>
  </si>
  <si>
    <t>Q1 2020</t>
  </si>
  <si>
    <t>Share buy back</t>
  </si>
  <si>
    <t>Mobile Service revenue ($m) from Tigo customers (A)</t>
  </si>
  <si>
    <t>Mobile customers - average (000) (B) **</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</si>
  <si>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</si>
  <si>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</si>
  <si>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</si>
  <si>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</si>
  <si>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</si>
  <si>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</si>
  <si>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Phone</t>
  </si>
  <si>
    <t>001 786 628 5270</t>
  </si>
  <si>
    <t>001 786 628 5303</t>
  </si>
  <si>
    <t>Q2 20</t>
  </si>
  <si>
    <t>Q2 2020</t>
  </si>
  <si>
    <t>($ millions)</t>
  </si>
  <si>
    <t>Latam Total</t>
  </si>
  <si>
    <t>% of Total</t>
  </si>
  <si>
    <t>Local Bonds (Colombia, Bolivia, Paraguay &amp; Panama)</t>
  </si>
  <si>
    <t>Latam Segment - Mobile ARPU Reconciliation</t>
  </si>
  <si>
    <t>Latam Segment - Home ARPU Reconciliation</t>
  </si>
  <si>
    <t>Changes in working cap and other non-cash items</t>
  </si>
  <si>
    <t>Q3 20</t>
  </si>
  <si>
    <t>Q3 2020</t>
  </si>
  <si>
    <t>Debt in US$</t>
  </si>
  <si>
    <t>Debt in Local Currency</t>
  </si>
  <si>
    <t>Leases</t>
  </si>
  <si>
    <t>*Prior to Q2 2019 leases were included in the financial obligation currency breakdown</t>
  </si>
  <si>
    <t>Q4 20</t>
  </si>
  <si>
    <t>FY 20</t>
  </si>
  <si>
    <t>Q4 2020</t>
  </si>
  <si>
    <t>FY 2020</t>
  </si>
  <si>
    <t>December 2020 Underlying</t>
  </si>
  <si>
    <t>&gt;2031</t>
  </si>
  <si>
    <t>6.625% MIC S. A USD 500m Bond Due 2026</t>
  </si>
  <si>
    <t>5.875% Telecel USD 300m Bond Due 2027</t>
  </si>
  <si>
    <t>5.125% MIC S. A USD 500m Bond Due 2028</t>
  </si>
  <si>
    <t>6.250% MIC S. A USD 750m Bond Due 2029</t>
  </si>
  <si>
    <t>4.500% Cable Onda USD 600m Bond Due 2030</t>
  </si>
  <si>
    <t>4.500% MIC S. A USD 500m Bond Due 2031</t>
  </si>
  <si>
    <t>Floating MIC S.A Sustainability Bond Due 2024</t>
  </si>
  <si>
    <t>Underlying Capex</t>
  </si>
  <si>
    <t>Latam capex excluding spectrum and license cost</t>
  </si>
  <si>
    <t>Africa capex excluding spectrum and license cost</t>
  </si>
  <si>
    <t>Capital expenditures related to corporate offices</t>
  </si>
  <si>
    <t>Underlying capex excluding spectrum and license costs</t>
  </si>
  <si>
    <t>Corporate OCF</t>
  </si>
  <si>
    <t>Corporate EBITDA</t>
  </si>
  <si>
    <t>Underlying OCF</t>
  </si>
  <si>
    <t>Underlying EBITDA</t>
  </si>
  <si>
    <t>Interest Expense Reconciliation</t>
  </si>
  <si>
    <t>Interest ($ millions)</t>
  </si>
  <si>
    <t>Interest expense</t>
  </si>
  <si>
    <t>Finance Leases</t>
  </si>
  <si>
    <t>Loan Redemption expense</t>
  </si>
  <si>
    <t>Total financial expenses</t>
  </si>
  <si>
    <t>Interest income</t>
  </si>
  <si>
    <t>Underlying Interest ($ millions)</t>
  </si>
  <si>
    <t>Capex excluding spectrum and license costs</t>
  </si>
  <si>
    <t>Equity free cash flow after leases</t>
  </si>
  <si>
    <t xml:space="preserve">   Lease principal repayments</t>
  </si>
  <si>
    <t>Q1 21</t>
  </si>
  <si>
    <t xml:space="preserve">MAIN MARKET KPIs in thousands </t>
  </si>
  <si>
    <t>El Salvador ($m)</t>
  </si>
  <si>
    <t>Year-on-year growth</t>
  </si>
  <si>
    <t>Guatemala (GTQ m)</t>
  </si>
  <si>
    <t>Honduras (HNL m)</t>
  </si>
  <si>
    <t>Bolivia (BOB m)</t>
  </si>
  <si>
    <t>Paraguay (PYG bn)</t>
  </si>
  <si>
    <t>Nicaragua &amp; Costa Rica ($m)</t>
  </si>
  <si>
    <t>Q1 2021</t>
  </si>
  <si>
    <t>March 2021 Underlying</t>
  </si>
  <si>
    <t>March 2021 IFRS YTD</t>
  </si>
  <si>
    <t>Q1 21 QTD reported IFRS</t>
  </si>
  <si>
    <t>As reported in Q4 2020</t>
  </si>
  <si>
    <t>March 2020 Underlying</t>
  </si>
  <si>
    <t>March 2021 IFRS</t>
  </si>
  <si>
    <t>As reported in Q1 2020</t>
  </si>
  <si>
    <t xml:space="preserve">Comment </t>
  </si>
  <si>
    <t>Municipal withhodding tax on acquisition</t>
  </si>
  <si>
    <t>Debt Information -  March 31, 2021</t>
  </si>
  <si>
    <t>2.62x</t>
  </si>
  <si>
    <t>3.13x</t>
  </si>
  <si>
    <t xml:space="preserve">D- FX impact                 </t>
  </si>
  <si>
    <t>F- Organic Growth (C-D-E)</t>
  </si>
  <si>
    <t>Amortization Expense Detail</t>
  </si>
  <si>
    <t>Amortization Expense* ($ millions)</t>
  </si>
  <si>
    <t>Licenses and Spectrum</t>
  </si>
  <si>
    <t>Related to acquisitions</t>
  </si>
  <si>
    <t>Other items</t>
  </si>
  <si>
    <t>Total Amortization</t>
  </si>
  <si>
    <t>Purchase of intangible assets</t>
  </si>
  <si>
    <t>Proceeds from sale of intangible assets</t>
  </si>
  <si>
    <t>Purchase of spectrum and licenses</t>
  </si>
  <si>
    <t>Finance charges paid, net</t>
  </si>
  <si>
    <t>Interest (paid), net</t>
  </si>
  <si>
    <t>Dividends received from joint ventures (Guatemala and Honduras)</t>
  </si>
  <si>
    <t>Dividends paid to non-controlling interests</t>
  </si>
  <si>
    <t>Lease Principal Repayments</t>
  </si>
  <si>
    <t>Equity Free Cash Flow Reconciliation</t>
  </si>
  <si>
    <t>Net financial obligations to EBITDA to Proportionate net financial obligations to EBITDA</t>
  </si>
  <si>
    <t>Panama* ($m)</t>
  </si>
  <si>
    <t>* Q1 20, Q2 20 and Q3 20 local currency growth rates pertain to both the fixed and mobile operations and are calculated using the 2019 financials of Telefonica Moviles Panama S.A., which was acquired in August 2019 .</t>
  </si>
  <si>
    <t>E-Other*</t>
  </si>
  <si>
    <t>Beginning in Q2 2019 for the CAPEX,  balance sheet, cash flow, debt and propotionate data  our numbers are adjusted for the classification of our operation in Chad as discontinued operations. All comparative calculations reflect this adjustment in the prior periods.</t>
  </si>
  <si>
    <t>EBITDA**</t>
  </si>
  <si>
    <t xml:space="preserve"> 2019 income statement has been restated to reflect the disposal of Chad.</t>
  </si>
  <si>
    <t>2019 has been restated to reflect the disposal of Chad.</t>
  </si>
  <si>
    <t>Gross Financial Obligations*</t>
  </si>
  <si>
    <t>Colombia (COP bn)</t>
  </si>
  <si>
    <t>*Organic growth for EBITDA and OCF are calculated excluding the allocation of corporate costs to reflect operational growth and to align with how we manage the Latam segment. The differences that this causes are captured in "Other".</t>
  </si>
  <si>
    <t>* Refers to production services, MVNO, DVNO, equipment rental revenue, call center revenue, national roaming, equipment sales, visitor roaming, tower rental, DVNE, and other non-customer driven revenue.</t>
  </si>
  <si>
    <t>*Amortization expense related to Guatemala and Honduras was $34 million in Q1 2021 and $33 million in Q1 2020</t>
  </si>
  <si>
    <t>**2019 EBITDA has been re-presented as a result of the change in corporate cost allocation. Please refer to Q1 20 Earnings Release for further information.</t>
  </si>
  <si>
    <t>*2019 EBITDA has been re-presented as a result of the change in corporate cost allocation. Please refer to Q1 20 Earnings Release for further information.</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</si>
  <si>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April 29, 2021. </t>
  </si>
  <si>
    <t>of which Fixed and other B2B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</si>
</sst>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
    <numFmt numFmtId="350" formatCode="0.00%;\(0.0\)%;\-;@"/>
    <numFmt numFmtId="351" formatCode="0;\(0\);\-;@"/>
    <numFmt numFmtId="352" formatCode="0.00\x"/>
    <numFmt numFmtId="353" formatCode="0.0%;\(0.0\)%;\-;@"/>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8"/>
      <color rgb="FF5060BA"/>
      <name val="Georgia"/>
      <family val="1"/>
    </font>
    <font>
      <b/>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
      <sz val="9"/>
      <color rgb="FFFF0000"/>
      <name val="Arial"/>
      <family val="2"/>
    </font>
    <font>
      <sz val="9"/>
      <color theme="3"/>
      <name val="Arial"/>
      <family val="2"/>
    </font>
    <font>
      <u/>
      <sz val="11"/>
      <color theme="0"/>
      <name val="Calibri"/>
      <family val="2"/>
      <scheme val="minor"/>
    </font>
    <font>
      <sz val="9"/>
      <color theme="1"/>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1">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245D"/>
      </right>
      <top style="medium">
        <color indexed="64"/>
      </top>
      <bottom/>
      <diagonal/>
    </border>
    <border>
      <left style="medium">
        <color rgb="FF00245D"/>
      </left>
      <right style="medium">
        <color rgb="FF00245D"/>
      </right>
      <top style="medium">
        <color indexed="64"/>
      </top>
      <bottom style="medium">
        <color rgb="FF00245D"/>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56">
    <xf numFmtId="0" fontId="0" fillId="0" borderId="0" xfId="0"/>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273" fillId="3" borderId="0" xfId="1" applyNumberFormat="1" applyFont="1" applyFill="1" applyAlignment="1">
      <alignment horizontal="center" vertical="center"/>
    </xf>
    <xf numFmtId="3" fontId="18" fillId="3" borderId="0" xfId="0" applyNumberFormat="1" applyFont="1" applyFill="1"/>
    <xf numFmtId="0" fontId="5" fillId="0" borderId="0" xfId="0"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0" fontId="13" fillId="3" borderId="0" xfId="0" applyFont="1" applyFill="1"/>
    <xf numFmtId="0" fontId="12" fillId="3" borderId="0" xfId="0" applyFont="1" applyFill="1" applyAlignment="1">
      <alignment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899" xfId="0" applyFont="1" applyBorder="1"/>
    <xf numFmtId="37" fontId="278" fillId="0" borderId="5900" xfId="0" applyNumberFormat="1" applyFont="1" applyBorder="1"/>
    <xf numFmtId="0" fontId="277" fillId="0" borderId="5900" xfId="0" applyFont="1" applyBorder="1"/>
    <xf numFmtId="0" fontId="278" fillId="0" borderId="5900" xfId="0" applyFont="1" applyBorder="1"/>
    <xf numFmtId="0" fontId="277" fillId="0" borderId="5901" xfId="0" applyFont="1" applyBorder="1"/>
    <xf numFmtId="0" fontId="257" fillId="75" borderId="5882" xfId="0" applyFont="1" applyFill="1" applyBorder="1" applyAlignment="1">
      <alignment horizontal="center" vertical="center" wrapText="1"/>
    </xf>
    <xf numFmtId="0" fontId="282" fillId="0" borderId="5881" xfId="0" applyFont="1" applyBorder="1"/>
    <xf numFmtId="0" fontId="5" fillId="0" borderId="0" xfId="0" applyFont="1" applyAlignment="1">
      <alignment horizontal="center" vertical="center"/>
    </xf>
    <xf numFmtId="0" fontId="281" fillId="0" borderId="0" xfId="0" applyFont="1"/>
    <xf numFmtId="0" fontId="2" fillId="0" borderId="0" xfId="2" applyFill="1" applyAlignment="1" applyProtection="1"/>
    <xf numFmtId="0" fontId="283" fillId="0" borderId="0" xfId="0" applyFont="1"/>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350" fontId="0" fillId="0" borderId="0" xfId="1" applyNumberFormat="1" applyFont="1" applyBorder="1" applyAlignment="1">
      <alignment horizontal="center" vertical="center" wrapText="1"/>
    </xf>
    <xf numFmtId="349" fontId="0" fillId="0" borderId="0" xfId="1" applyNumberFormat="1" applyFont="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2" xfId="0" applyFont="1" applyFill="1" applyBorder="1"/>
    <xf numFmtId="0" fontId="285" fillId="82" borderId="5870" xfId="0" applyFont="1" applyFill="1" applyBorder="1" applyAlignment="1">
      <alignment horizontal="center"/>
    </xf>
    <xf numFmtId="0" fontId="285" fillId="82" borderId="5882" xfId="0" applyFont="1" applyFill="1" applyBorder="1" applyAlignment="1">
      <alignment horizontal="center"/>
    </xf>
    <xf numFmtId="351"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7"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88" fillId="3" borderId="12" xfId="0" applyNumberFormat="1" applyFont="1" applyFill="1" applyBorder="1" applyAlignment="1">
      <alignment horizontal="center" vertical="center" wrapText="1"/>
    </xf>
    <xf numFmtId="37" fontId="288" fillId="3" borderId="5894" xfId="0" applyNumberFormat="1" applyFont="1" applyFill="1" applyBorder="1" applyAlignment="1">
      <alignment horizontal="center" vertical="center" wrapText="1"/>
    </xf>
    <xf numFmtId="37" fontId="288"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0" fontId="0" fillId="3" borderId="0" xfId="0" applyFill="1" applyBorder="1"/>
    <xf numFmtId="0" fontId="281" fillId="0" borderId="0" xfId="0" applyFont="1" applyBorder="1" applyAlignment="1">
      <alignment vertical="center" wrapText="1"/>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0" fontId="281" fillId="0" borderId="5902" xfId="0" applyFont="1" applyBorder="1"/>
    <xf numFmtId="0" fontId="281" fillId="0" borderId="5870" xfId="0" applyFont="1" applyBorder="1"/>
    <xf numFmtId="37" fontId="281" fillId="0" borderId="5870" xfId="0" applyNumberFormat="1" applyFont="1" applyBorder="1"/>
    <xf numFmtId="0" fontId="5" fillId="0" borderId="5902" xfId="0" applyFont="1" applyBorder="1"/>
    <xf numFmtId="0" fontId="5" fillId="0" borderId="5870" xfId="0" applyFont="1" applyBorder="1"/>
    <xf numFmtId="0" fontId="281" fillId="0" borderId="0" xfId="0" applyFont="1" applyBorder="1"/>
    <xf numFmtId="0" fontId="5" fillId="0" borderId="5894" xfId="0" applyFont="1" applyBorder="1"/>
    <xf numFmtId="0" fontId="5" fillId="0" borderId="0" xfId="0" applyFont="1" applyBorder="1"/>
    <xf numFmtId="0" fontId="281" fillId="0" borderId="5894" xfId="0" applyFont="1" applyBorder="1"/>
    <xf numFmtId="0" fontId="5" fillId="0" borderId="5895" xfId="0" applyFont="1" applyBorder="1"/>
    <xf numFmtId="0" fontId="5" fillId="0" borderId="10" xfId="0" applyFont="1" applyBorder="1"/>
    <xf numFmtId="0" fontId="292" fillId="0" borderId="5894" xfId="0" applyFont="1" applyBorder="1"/>
    <xf numFmtId="0" fontId="44" fillId="0" borderId="5894" xfId="0" applyFont="1" applyBorder="1"/>
    <xf numFmtId="0" fontId="44" fillId="0" borderId="0" xfId="0" applyFont="1" applyBorder="1"/>
    <xf numFmtId="0" fontId="293" fillId="3" borderId="0" xfId="0" applyFont="1" applyFill="1"/>
    <xf numFmtId="0" fontId="294" fillId="3" borderId="0" xfId="0" applyFont="1" applyFill="1"/>
    <xf numFmtId="0" fontId="295" fillId="3" borderId="0" xfId="0" applyFont="1" applyFill="1"/>
    <xf numFmtId="0" fontId="296" fillId="3" borderId="0" xfId="0" applyFont="1" applyFill="1"/>
    <xf numFmtId="0" fontId="297" fillId="3" borderId="0" xfId="0" applyFont="1" applyFill="1"/>
    <xf numFmtId="0" fontId="298" fillId="3" borderId="0" xfId="0" applyFont="1" applyFill="1"/>
    <xf numFmtId="3" fontId="298" fillId="3" borderId="0" xfId="0" applyNumberFormat="1" applyFont="1" applyFill="1"/>
    <xf numFmtId="3" fontId="293" fillId="3" borderId="0" xfId="0" applyNumberFormat="1" applyFont="1" applyFill="1"/>
    <xf numFmtId="0" fontId="293" fillId="3" borderId="0" xfId="0" applyFont="1" applyFill="1" applyAlignment="1">
      <alignment horizontal="center"/>
    </xf>
    <xf numFmtId="168" fontId="295" fillId="3" borderId="0" xfId="0" applyNumberFormat="1" applyFont="1" applyFill="1"/>
    <xf numFmtId="168" fontId="296" fillId="3" borderId="0" xfId="0" applyNumberFormat="1" applyFont="1" applyFill="1"/>
    <xf numFmtId="168" fontId="293" fillId="3" borderId="0" xfId="0" applyNumberFormat="1" applyFont="1" applyFill="1"/>
    <xf numFmtId="0" fontId="295" fillId="3" borderId="2" xfId="0" applyFont="1" applyFill="1" applyBorder="1"/>
    <xf numFmtId="9" fontId="297" fillId="3" borderId="0" xfId="0" applyNumberFormat="1" applyFont="1" applyFill="1"/>
    <xf numFmtId="9" fontId="293" fillId="3" borderId="0" xfId="0" applyNumberFormat="1" applyFont="1" applyFill="1"/>
    <xf numFmtId="0" fontId="299" fillId="3" borderId="0" xfId="0" applyFont="1" applyFill="1"/>
    <xf numFmtId="37" fontId="6" fillId="3" borderId="0" xfId="0" applyNumberFormat="1" applyFont="1" applyFill="1"/>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281" fillId="3" borderId="10" xfId="3" applyNumberFormat="1" applyFont="1" applyFill="1" applyBorder="1"/>
    <xf numFmtId="170" fontId="281" fillId="3" borderId="5884" xfId="3" applyNumberFormat="1" applyFont="1" applyFill="1" applyBorder="1"/>
    <xf numFmtId="351" fontId="0" fillId="3" borderId="0" xfId="0" applyNumberFormat="1" applyFill="1" applyBorder="1" applyAlignment="1">
      <alignment horizontal="center"/>
    </xf>
    <xf numFmtId="351" fontId="0" fillId="3" borderId="5885" xfId="0" applyNumberFormat="1" applyFill="1" applyBorder="1" applyAlignment="1">
      <alignment horizontal="center"/>
    </xf>
    <xf numFmtId="351" fontId="283" fillId="3" borderId="0" xfId="0" applyNumberFormat="1" applyFont="1" applyFill="1" applyBorder="1" applyAlignment="1">
      <alignment horizontal="center"/>
    </xf>
    <xf numFmtId="351" fontId="283" fillId="3" borderId="5885" xfId="0" applyNumberFormat="1" applyFont="1" applyFill="1" applyBorder="1" applyAlignment="1">
      <alignment horizontal="center"/>
    </xf>
    <xf numFmtId="351" fontId="281" fillId="3" borderId="0" xfId="0" applyNumberFormat="1" applyFont="1" applyFill="1" applyBorder="1" applyAlignment="1">
      <alignment horizontal="center"/>
    </xf>
    <xf numFmtId="351"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1" fontId="283" fillId="3" borderId="10" xfId="0" applyNumberFormat="1" applyFont="1" applyFill="1" applyBorder="1" applyAlignment="1">
      <alignment horizontal="center" vertical="center"/>
    </xf>
    <xf numFmtId="351" fontId="283" fillId="3" borderId="5884" xfId="0" applyNumberFormat="1" applyFont="1" applyFill="1" applyBorder="1" applyAlignment="1">
      <alignment horizontal="center" vertical="center"/>
    </xf>
    <xf numFmtId="0" fontId="0" fillId="3" borderId="5894" xfId="0" applyFill="1" applyBorder="1" applyAlignment="1">
      <alignment wrapText="1"/>
    </xf>
    <xf numFmtId="351" fontId="0" fillId="3" borderId="0" xfId="0" applyNumberFormat="1" applyFont="1" applyFill="1" applyBorder="1" applyAlignment="1">
      <alignment horizontal="center"/>
    </xf>
    <xf numFmtId="0" fontId="281" fillId="3" borderId="5895" xfId="0" applyFont="1" applyFill="1" applyBorder="1" applyAlignment="1">
      <alignment wrapText="1"/>
    </xf>
    <xf numFmtId="351" fontId="281" fillId="3" borderId="10"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2" xfId="0" applyFill="1" applyBorder="1" applyAlignment="1">
      <alignment vertical="center" wrapText="1"/>
    </xf>
    <xf numFmtId="0" fontId="290"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1" fontId="0" fillId="0" borderId="0" xfId="0" applyNumberFormat="1"/>
    <xf numFmtId="0" fontId="285" fillId="82" borderId="5902"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1" fontId="0" fillId="3" borderId="5870" xfId="0" applyNumberFormat="1" applyFill="1" applyBorder="1" applyAlignment="1">
      <alignment horizontal="center"/>
    </xf>
    <xf numFmtId="351"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351" fontId="0" fillId="0" borderId="0" xfId="0" applyNumberFormat="1" applyFill="1" applyBorder="1" applyAlignment="1">
      <alignment vertical="center" wrapText="1"/>
    </xf>
    <xf numFmtId="0" fontId="285" fillId="82" borderId="5898" xfId="0" applyFont="1" applyFill="1" applyBorder="1"/>
    <xf numFmtId="0" fontId="285" fillId="82" borderId="5872" xfId="0" applyFont="1" applyFill="1" applyBorder="1"/>
    <xf numFmtId="3" fontId="291" fillId="0" borderId="0" xfId="3" applyNumberFormat="1" applyFont="1" applyFill="1" applyBorder="1" applyAlignment="1">
      <alignment horizontal="center" vertical="center"/>
    </xf>
    <xf numFmtId="3" fontId="289" fillId="0" borderId="0" xfId="3" applyNumberFormat="1" applyFont="1" applyFill="1" applyBorder="1" applyAlignment="1">
      <alignment horizontal="center" vertical="center"/>
    </xf>
    <xf numFmtId="0" fontId="289" fillId="0" borderId="5885" xfId="0" applyFont="1" applyFill="1" applyBorder="1" applyAlignment="1">
      <alignment horizontal="center" vertical="center" wrapText="1"/>
    </xf>
    <xf numFmtId="0" fontId="289" fillId="0" borderId="0" xfId="0" applyFont="1" applyFill="1" applyBorder="1" applyAlignment="1">
      <alignment horizontal="center" vertical="center" wrapText="1"/>
    </xf>
    <xf numFmtId="0" fontId="281" fillId="0" borderId="5904" xfId="0" applyFont="1" applyFill="1" applyBorder="1" applyAlignment="1">
      <alignment vertical="center" wrapText="1"/>
    </xf>
    <xf numFmtId="3" fontId="291" fillId="0" borderId="4799" xfId="0" applyNumberFormat="1" applyFont="1" applyFill="1" applyBorder="1" applyAlignment="1">
      <alignment horizontal="center" vertical="center" wrapText="1"/>
    </xf>
    <xf numFmtId="352" fontId="300" fillId="0" borderId="5905" xfId="0" applyNumberFormat="1" applyFont="1" applyFill="1" applyBorder="1" applyAlignment="1">
      <alignment horizontal="center"/>
    </xf>
    <xf numFmtId="0" fontId="281" fillId="0" borderId="5906" xfId="0" applyFont="1" applyFill="1" applyBorder="1" applyAlignment="1">
      <alignment vertical="center" wrapText="1"/>
    </xf>
    <xf numFmtId="3" fontId="291" fillId="0" borderId="5907" xfId="0" applyNumberFormat="1" applyFont="1" applyFill="1" applyBorder="1" applyAlignment="1">
      <alignment horizontal="center" vertical="center" wrapText="1"/>
    </xf>
    <xf numFmtId="352" fontId="291" fillId="0" borderId="5908" xfId="0" applyNumberFormat="1" applyFont="1" applyFill="1" applyBorder="1" applyAlignment="1">
      <alignment horizontal="center"/>
    </xf>
    <xf numFmtId="0" fontId="257" fillId="75" borderId="5909"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1" fillId="3" borderId="5895" xfId="0" applyFont="1" applyFill="1" applyBorder="1" applyAlignment="1">
      <alignment vertical="center" wrapText="1"/>
    </xf>
    <xf numFmtId="0" fontId="281" fillId="3" borderId="5902" xfId="0" applyFont="1" applyFill="1" applyBorder="1" applyAlignment="1">
      <alignment vertical="center" wrapText="1"/>
    </xf>
    <xf numFmtId="43" fontId="6" fillId="0" borderId="0" xfId="3" applyNumberFormat="1" applyFont="1"/>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285" fillId="82" borderId="5902"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229" fontId="0" fillId="0" borderId="0" xfId="0" applyNumberFormat="1" applyBorder="1" applyAlignment="1">
      <alignment horizontal="center" vertical="center" wrapText="1"/>
    </xf>
    <xf numFmtId="0" fontId="289"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281" fillId="0" borderId="5894" xfId="0" applyFont="1" applyFill="1" applyBorder="1" applyAlignment="1">
      <alignment vertical="center" wrapText="1"/>
    </xf>
    <xf numFmtId="0" fontId="301" fillId="0" borderId="5898" xfId="0" applyFont="1" applyFill="1" applyBorder="1" applyAlignment="1">
      <alignment vertical="center" wrapText="1"/>
    </xf>
    <xf numFmtId="0" fontId="0" fillId="0" borderId="5902" xfId="0" applyFill="1" applyBorder="1" applyAlignment="1">
      <alignment vertical="center" wrapText="1"/>
    </xf>
    <xf numFmtId="351" fontId="0" fillId="0" borderId="5870" xfId="0" applyNumberFormat="1" applyFill="1" applyBorder="1" applyAlignment="1">
      <alignment vertical="center" wrapText="1"/>
    </xf>
    <xf numFmtId="0" fontId="0" fillId="0" borderId="5882" xfId="0" applyBorder="1"/>
    <xf numFmtId="0" fontId="0" fillId="0" borderId="5885" xfId="0" applyBorder="1"/>
    <xf numFmtId="351" fontId="0" fillId="0" borderId="5885" xfId="0" applyNumberForma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3"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68" fontId="283" fillId="0" borderId="5903" xfId="1" applyNumberFormat="1" applyFont="1" applyBorder="1"/>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0" fontId="7" fillId="83" borderId="0" xfId="0" applyFont="1" applyFill="1"/>
    <xf numFmtId="169" fontId="6" fillId="83" borderId="0" xfId="0" applyNumberFormat="1" applyFont="1" applyFill="1" applyAlignment="1">
      <alignment horizontal="center" vertic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applyNumberFormat="1" applyFont="1" applyFill="1" applyAlignment="1">
      <alignment horizontal="center" vertical="center"/>
    </xf>
    <xf numFmtId="9" fontId="3" fillId="83" borderId="0" xfId="0" applyNumberFormat="1" applyFont="1" applyFill="1"/>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170" fontId="259" fillId="3" borderId="0" xfId="3" applyNumberFormat="1" applyFont="1" applyFill="1" applyBorder="1" applyAlignment="1">
      <alignment horizontal="center" vertical="center" wrapText="1"/>
    </xf>
    <xf numFmtId="10" fontId="6" fillId="3" borderId="0" xfId="1" applyNumberFormat="1" applyFont="1" applyFill="1"/>
    <xf numFmtId="170" fontId="281" fillId="3" borderId="5870" xfId="3" applyNumberFormat="1" applyFont="1" applyFill="1" applyBorder="1"/>
    <xf numFmtId="170" fontId="281" fillId="3" borderId="5882" xfId="3" applyNumberFormat="1" applyFont="1" applyFill="1" applyBorder="1"/>
    <xf numFmtId="0" fontId="302" fillId="0" borderId="0" xfId="0" applyFont="1"/>
    <xf numFmtId="37" fontId="302" fillId="0" borderId="0" xfId="0" applyNumberFormat="1" applyFont="1"/>
    <xf numFmtId="0" fontId="303" fillId="0" borderId="0" xfId="0" applyFont="1"/>
    <xf numFmtId="37" fontId="278" fillId="3" borderId="5881" xfId="0" applyNumberFormat="1" applyFont="1" applyFill="1" applyBorder="1"/>
    <xf numFmtId="3" fontId="6" fillId="3" borderId="0" xfId="3408" applyNumberFormat="1" applyFont="1" applyFill="1" applyAlignment="1">
      <alignment horizontal="center"/>
    </xf>
    <xf numFmtId="3" fontId="6" fillId="83" borderId="0" xfId="3408" applyNumberFormat="1" applyFont="1" applyFill="1" applyAlignment="1">
      <alignment horizontal="center"/>
    </xf>
    <xf numFmtId="3" fontId="3" fillId="3" borderId="0" xfId="3408" applyNumberFormat="1" applyFont="1" applyFill="1" applyAlignment="1">
      <alignment horizontal="center"/>
    </xf>
    <xf numFmtId="0" fontId="285" fillId="0" borderId="0" xfId="0" applyFont="1" applyFill="1" applyBorder="1" applyAlignment="1">
      <alignment vertical="center" wrapText="1"/>
    </xf>
    <xf numFmtId="43" fontId="0" fillId="0" borderId="0" xfId="0" applyNumberFormat="1"/>
    <xf numFmtId="172" fontId="5" fillId="3" borderId="0" xfId="0" applyNumberFormat="1" applyFont="1" applyFill="1" applyAlignment="1">
      <alignment horizontal="center" vertical="center"/>
    </xf>
    <xf numFmtId="172" fontId="280" fillId="3" borderId="0" xfId="0" applyNumberFormat="1" applyFont="1" applyFill="1" applyAlignment="1">
      <alignment horizontal="center" vertical="center"/>
    </xf>
    <xf numFmtId="43" fontId="6" fillId="83" borderId="0" xfId="3" applyNumberFormat="1" applyFont="1" applyFill="1"/>
    <xf numFmtId="0" fontId="258" fillId="3" borderId="0" xfId="0" applyFont="1" applyFill="1" applyBorder="1" applyAlignment="1">
      <alignment horizontal="center" vertical="center" wrapText="1"/>
    </xf>
    <xf numFmtId="37" fontId="258" fillId="3" borderId="5895" xfId="0" applyNumberFormat="1" applyFont="1" applyFill="1" applyBorder="1" applyAlignment="1">
      <alignment horizontal="center" vertical="center" wrapText="1"/>
    </xf>
    <xf numFmtId="37" fontId="3" fillId="0" borderId="0" xfId="0" applyNumberFormat="1" applyFont="1" applyFill="1" applyAlignment="1">
      <alignment horizontal="center" vertical="center"/>
    </xf>
    <xf numFmtId="37" fontId="10" fillId="3" borderId="0" xfId="0" applyNumberFormat="1" applyFont="1" applyFill="1" applyAlignment="1">
      <alignment horizontal="center" vertical="center"/>
    </xf>
    <xf numFmtId="37" fontId="3" fillId="3" borderId="0" xfId="0" applyNumberFormat="1" applyFont="1" applyFill="1" applyAlignment="1">
      <alignment horizontal="center" vertical="center"/>
    </xf>
    <xf numFmtId="37" fontId="3" fillId="8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4" fillId="82" borderId="5870" xfId="0" applyFont="1" applyFill="1" applyBorder="1" applyAlignment="1">
      <alignment horizontal="center" vertical="center" wrapText="1"/>
    </xf>
    <xf numFmtId="0" fontId="304" fillId="82" borderId="5882" xfId="0" applyFont="1" applyFill="1" applyBorder="1" applyAlignment="1">
      <alignment horizontal="center" vertical="center" wrapText="1"/>
    </xf>
    <xf numFmtId="3" fontId="289" fillId="0" borderId="0" xfId="3" quotePrefix="1" applyNumberFormat="1" applyFont="1" applyFill="1" applyBorder="1" applyAlignment="1">
      <alignment horizontal="center" vertical="center"/>
    </xf>
    <xf numFmtId="229" fontId="0" fillId="0" borderId="0" xfId="0" quotePrefix="1" applyNumberFormat="1" applyBorder="1" applyAlignment="1">
      <alignment horizontal="center" vertical="center" wrapText="1"/>
    </xf>
    <xf numFmtId="0" fontId="301" fillId="0" borderId="5870" xfId="0" applyFont="1" applyFill="1" applyBorder="1" applyAlignment="1">
      <alignment vertical="center" wrapText="1"/>
    </xf>
    <xf numFmtId="168" fontId="283" fillId="0" borderId="5870" xfId="1" applyNumberFormat="1" applyFont="1" applyFill="1" applyBorder="1" applyAlignment="1">
      <alignment vertical="center" wrapText="1"/>
    </xf>
    <xf numFmtId="168" fontId="283" fillId="0" borderId="5870" xfId="1" applyNumberFormat="1" applyFont="1" applyBorder="1"/>
    <xf numFmtId="351" fontId="281" fillId="0" borderId="0" xfId="0" applyNumberFormat="1" applyFont="1" applyFill="1" applyBorder="1" applyAlignment="1">
      <alignment vertical="center" wrapText="1"/>
    </xf>
    <xf numFmtId="351" fontId="281" fillId="0" borderId="5885" xfId="0" applyNumberFormat="1" applyFont="1" applyFill="1" applyBorder="1" applyAlignment="1">
      <alignment vertical="center" wrapText="1"/>
    </xf>
    <xf numFmtId="0" fontId="283" fillId="0" borderId="5894" xfId="0" applyFont="1" applyFill="1" applyBorder="1" applyAlignment="1">
      <alignment horizontal="left" vertical="center" wrapText="1" indent="1"/>
    </xf>
    <xf numFmtId="0" fontId="0" fillId="3" borderId="5894" xfId="0" applyFont="1" applyFill="1" applyBorder="1" applyAlignment="1">
      <alignment vertical="center" wrapText="1"/>
    </xf>
    <xf numFmtId="351" fontId="0" fillId="3" borderId="5885" xfId="0" applyNumberFormat="1" applyFont="1" applyFill="1" applyBorder="1" applyAlignment="1">
      <alignment horizontal="center"/>
    </xf>
    <xf numFmtId="351" fontId="281" fillId="3" borderId="5884" xfId="0" applyNumberFormat="1" applyFont="1" applyFill="1" applyBorder="1" applyAlignment="1">
      <alignment horizontal="center" vertical="center"/>
    </xf>
    <xf numFmtId="170" fontId="281" fillId="3" borderId="0" xfId="3" applyNumberFormat="1" applyFont="1" applyFill="1" applyBorder="1"/>
    <xf numFmtId="170" fontId="281" fillId="3" borderId="5885" xfId="3" applyNumberFormat="1" applyFont="1" applyFill="1" applyBorder="1"/>
    <xf numFmtId="0" fontId="0" fillId="3" borderId="5902" xfId="0" applyFont="1" applyFill="1" applyBorder="1" applyAlignment="1">
      <alignment vertical="center" wrapText="1"/>
    </xf>
    <xf numFmtId="170" fontId="1" fillId="3" borderId="5870" xfId="3" applyNumberFormat="1" applyFont="1" applyFill="1" applyBorder="1"/>
    <xf numFmtId="170" fontId="1" fillId="3" borderId="5882" xfId="3" applyNumberFormat="1" applyFont="1" applyFill="1" applyBorder="1"/>
    <xf numFmtId="170" fontId="1" fillId="3" borderId="0" xfId="3" applyNumberFormat="1" applyFont="1" applyFill="1" applyBorder="1"/>
    <xf numFmtId="170" fontId="1" fillId="3" borderId="5885" xfId="3" applyNumberFormat="1" applyFont="1" applyFill="1" applyBorder="1"/>
    <xf numFmtId="350" fontId="0" fillId="0" borderId="0" xfId="1" quotePrefix="1" applyNumberFormat="1" applyFont="1" applyFill="1" applyBorder="1" applyAlignment="1">
      <alignment horizontal="right" vertical="center" wrapText="1"/>
    </xf>
    <xf numFmtId="0" fontId="281" fillId="0" borderId="5894" xfId="0" applyFont="1" applyBorder="1" applyAlignment="1">
      <alignment vertical="center" wrapText="1"/>
    </xf>
    <xf numFmtId="0" fontId="281" fillId="0" borderId="5895" xfId="0" applyFont="1" applyBorder="1" applyAlignment="1">
      <alignment vertical="center" wrapText="1"/>
    </xf>
    <xf numFmtId="0" fontId="8" fillId="0" borderId="0" xfId="0" applyFont="1" applyAlignment="1">
      <alignment vertical="center"/>
    </xf>
    <xf numFmtId="0" fontId="7" fillId="0" borderId="0" xfId="0" applyFont="1"/>
    <xf numFmtId="39" fontId="5" fillId="0" borderId="0" xfId="0" applyNumberFormat="1" applyFont="1" applyFill="1" applyAlignment="1">
      <alignment horizontal="center" vertical="center"/>
    </xf>
    <xf numFmtId="37" fontId="10" fillId="8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3" fillId="3" borderId="0" xfId="0" applyFont="1" applyFill="1"/>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170" fontId="0" fillId="0" borderId="0" xfId="3" applyNumberFormat="1" applyFont="1" applyFill="1" applyBorder="1"/>
    <xf numFmtId="0" fontId="285" fillId="0" borderId="0" xfId="0" applyFont="1" applyFill="1" applyBorder="1" applyAlignment="1">
      <alignment horizontal="center"/>
    </xf>
    <xf numFmtId="170" fontId="281" fillId="0" borderId="0" xfId="3" applyNumberFormat="1" applyFont="1" applyFill="1" applyBorder="1"/>
    <xf numFmtId="351" fontId="0" fillId="0" borderId="0" xfId="0" applyNumberFormat="1" applyFill="1" applyBorder="1" applyAlignment="1">
      <alignment horizontal="center"/>
    </xf>
    <xf numFmtId="351" fontId="283" fillId="0" borderId="0" xfId="0" applyNumberFormat="1" applyFont="1" applyFill="1" applyBorder="1" applyAlignment="1">
      <alignment horizontal="center"/>
    </xf>
    <xf numFmtId="37" fontId="281" fillId="0" borderId="0" xfId="0" applyNumberFormat="1" applyFont="1" applyFill="1" applyBorder="1" applyAlignment="1">
      <alignment horizontal="center"/>
    </xf>
    <xf numFmtId="0" fontId="285" fillId="0" borderId="0" xfId="0" applyFont="1" applyFill="1" applyBorder="1" applyAlignment="1">
      <alignment horizontal="center" vertical="center" wrapText="1"/>
    </xf>
    <xf numFmtId="351" fontId="281" fillId="0" borderId="0" xfId="0" applyNumberFormat="1" applyFont="1" applyFill="1" applyBorder="1" applyAlignment="1">
      <alignment horizontal="center"/>
    </xf>
    <xf numFmtId="351" fontId="283" fillId="0" borderId="0" xfId="0" applyNumberFormat="1" applyFont="1" applyFill="1" applyBorder="1" applyAlignment="1">
      <alignment horizontal="center" vertical="center"/>
    </xf>
    <xf numFmtId="37" fontId="0" fillId="0" borderId="0" xfId="0" applyNumberFormat="1" applyFont="1" applyFill="1" applyBorder="1" applyAlignment="1">
      <alignment horizontal="center"/>
    </xf>
    <xf numFmtId="351" fontId="281" fillId="0" borderId="0" xfId="0" applyNumberFormat="1" applyFont="1" applyFill="1" applyBorder="1" applyAlignment="1">
      <alignment horizontal="center" vertical="center"/>
    </xf>
    <xf numFmtId="37" fontId="281" fillId="0" borderId="0" xfId="0" applyNumberFormat="1" applyFont="1" applyFill="1" applyBorder="1" applyAlignment="1">
      <alignment horizontal="center" vertical="center"/>
    </xf>
    <xf numFmtId="351" fontId="0" fillId="0" borderId="0" xfId="0" applyNumberFormat="1" applyFont="1" applyFill="1" applyBorder="1" applyAlignment="1">
      <alignment horizontal="center"/>
    </xf>
    <xf numFmtId="170" fontId="1" fillId="0" borderId="0" xfId="3" applyNumberFormat="1" applyFont="1" applyFill="1" applyBorder="1"/>
    <xf numFmtId="37" fontId="258" fillId="0" borderId="0" xfId="0" applyNumberFormat="1" applyFont="1" applyFill="1" applyBorder="1" applyAlignment="1">
      <alignment horizontal="center" vertical="center" wrapText="1"/>
    </xf>
    <xf numFmtId="170" fontId="0" fillId="0" borderId="0" xfId="3" applyNumberFormat="1" applyFont="1" applyFill="1" applyBorder="1" applyAlignment="1">
      <alignment horizontal="right"/>
    </xf>
    <xf numFmtId="170" fontId="0" fillId="0" borderId="5885" xfId="3" applyNumberFormat="1" applyFont="1" applyFill="1" applyBorder="1" applyAlignment="1">
      <alignment horizontal="right"/>
    </xf>
    <xf numFmtId="349" fontId="281" fillId="0" borderId="0" xfId="1" applyNumberFormat="1" applyFont="1" applyFill="1" applyBorder="1" applyAlignment="1">
      <alignment horizontal="right" vertical="center" wrapText="1"/>
    </xf>
    <xf numFmtId="349" fontId="281" fillId="0" borderId="5885" xfId="1" applyNumberFormat="1" applyFont="1" applyFill="1" applyBorder="1" applyAlignment="1">
      <alignment horizontal="right" vertical="center" wrapText="1"/>
    </xf>
    <xf numFmtId="350" fontId="0" fillId="0" borderId="0" xfId="1" applyNumberFormat="1" applyFont="1" applyFill="1" applyBorder="1" applyAlignment="1">
      <alignment horizontal="right" vertical="center" wrapText="1"/>
    </xf>
    <xf numFmtId="349" fontId="0" fillId="0" borderId="0" xfId="1" applyNumberFormat="1" applyFont="1" applyFill="1" applyBorder="1" applyAlignment="1">
      <alignment horizontal="right" vertical="center" wrapText="1"/>
    </xf>
    <xf numFmtId="349" fontId="0" fillId="0" borderId="5885" xfId="1" applyNumberFormat="1" applyFont="1" applyFill="1" applyBorder="1" applyAlignment="1">
      <alignment horizontal="right" vertical="center" wrapText="1"/>
    </xf>
    <xf numFmtId="350" fontId="0" fillId="0" borderId="5885" xfId="1" applyNumberFormat="1" applyFont="1" applyFill="1" applyBorder="1" applyAlignment="1">
      <alignment horizontal="right" vertical="center" wrapText="1"/>
    </xf>
    <xf numFmtId="353" fontId="281" fillId="0" borderId="10" xfId="1" applyNumberFormat="1" applyFont="1" applyFill="1" applyBorder="1" applyAlignment="1">
      <alignment horizontal="right" vertical="center" wrapText="1"/>
    </xf>
    <xf numFmtId="353" fontId="281" fillId="0" borderId="5884" xfId="1" applyNumberFormat="1" applyFont="1" applyFill="1" applyBorder="1" applyAlignment="1">
      <alignment horizontal="right" vertical="center" wrapText="1"/>
    </xf>
    <xf numFmtId="172" fontId="289" fillId="0" borderId="0" xfId="3" applyNumberFormat="1" applyFont="1" applyFill="1" applyBorder="1" applyAlignment="1">
      <alignment horizontal="center" vertical="center"/>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2" fontId="291" fillId="0" borderId="5885" xfId="0" applyNumberFormat="1" applyFont="1" applyFill="1" applyBorder="1" applyAlignment="1">
      <alignment horizontal="center" vertical="center" wrapText="1"/>
    </xf>
    <xf numFmtId="351" fontId="0" fillId="0" borderId="5870" xfId="0" applyNumberFormat="1" applyFill="1" applyBorder="1" applyAlignment="1">
      <alignment horizontal="right" vertical="center" wrapText="1"/>
    </xf>
    <xf numFmtId="170" fontId="0" fillId="0" borderId="5870" xfId="3" applyNumberFormat="1" applyFont="1" applyFill="1" applyBorder="1" applyAlignment="1">
      <alignment horizontal="right"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1" fontId="0" fillId="0" borderId="0" xfId="0" applyNumberFormat="1"/>
    <xf numFmtId="170" fontId="1" fillId="3" borderId="5885" xfId="3" applyNumberFormat="1" applyFont="1" applyFill="1" applyBorder="1" applyAlignment="1">
      <alignment horizontal="right"/>
    </xf>
    <xf numFmtId="170" fontId="1" fillId="3" borderId="0" xfId="3" applyNumberFormat="1" applyFont="1" applyFill="1" applyBorder="1" applyAlignment="1">
      <alignment horizontal="right"/>
    </xf>
    <xf numFmtId="0" fontId="0" fillId="0" borderId="0" xfId="0" applyBorder="1" applyAlignment="1">
      <alignment vertical="center"/>
    </xf>
    <xf numFmtId="0" fontId="283" fillId="0" borderId="5894" xfId="0" applyFont="1" applyBorder="1" applyAlignment="1">
      <alignment vertical="center" wrapText="1"/>
    </xf>
    <xf numFmtId="0" fontId="2" fillId="0" borderId="0" xfId="2" applyAlignment="1" applyProtection="1"/>
    <xf numFmtId="0" fontId="2" fillId="3" borderId="3" xfId="2" applyFill="1" applyBorder="1" applyAlignment="1" applyProtection="1"/>
    <xf numFmtId="0" fontId="257" fillId="75" borderId="5910" xfId="0" applyFont="1" applyFill="1" applyBorder="1" applyAlignment="1">
      <alignment horizontal="center" vertical="center" wrapText="1"/>
    </xf>
    <xf numFmtId="0" fontId="281" fillId="0" borderId="5898" xfId="0" applyFont="1" applyBorder="1" applyAlignment="1">
      <alignment vertical="center" wrapText="1"/>
    </xf>
    <xf numFmtId="0" fontId="291" fillId="0" borderId="5872" xfId="0" applyFont="1" applyFill="1" applyBorder="1" applyAlignment="1">
      <alignment horizontal="center" vertical="center" wrapText="1"/>
    </xf>
    <xf numFmtId="229" fontId="281" fillId="0" borderId="5872" xfId="0" applyNumberFormat="1" applyFont="1" applyBorder="1" applyAlignment="1">
      <alignment horizontal="center" vertical="center" wrapText="1"/>
    </xf>
    <xf numFmtId="0" fontId="7" fillId="3" borderId="0" xfId="0" applyFont="1" applyFill="1" applyAlignment="1">
      <alignment horizontal="left"/>
    </xf>
    <xf numFmtId="0" fontId="283" fillId="0" borderId="0" xfId="0" applyFont="1" applyAlignment="1">
      <alignment vertical="center"/>
    </xf>
    <xf numFmtId="0" fontId="274" fillId="0" borderId="0" xfId="0" applyFont="1" applyAlignment="1">
      <alignment horizontal="left" vertical="top" wrapText="1"/>
    </xf>
    <xf numFmtId="0" fontId="0" fillId="3" borderId="0" xfId="0" applyFont="1" applyFill="1" applyBorder="1" applyAlignment="1">
      <alignment horizontal="left" vertical="center" wrapText="1"/>
    </xf>
    <xf numFmtId="0" fontId="284" fillId="82" borderId="5902" xfId="0" applyFont="1" applyFill="1" applyBorder="1" applyAlignment="1">
      <alignment vertical="center" wrapText="1"/>
    </xf>
    <xf numFmtId="0" fontId="284" fillId="82" borderId="5894" xfId="0" applyFont="1" applyFill="1" applyBorder="1" applyAlignment="1">
      <alignment vertical="center" wrapText="1"/>
    </xf>
    <xf numFmtId="0" fontId="285" fillId="82" borderId="5872" xfId="0" applyFont="1" applyFill="1" applyBorder="1" applyAlignment="1">
      <alignment horizontal="center"/>
    </xf>
    <xf numFmtId="0" fontId="285" fillId="82" borderId="5903" xfId="0" applyFont="1" applyFill="1" applyBorder="1" applyAlignment="1">
      <alignment horizontal="center"/>
    </xf>
    <xf numFmtId="0" fontId="283" fillId="0" borderId="0" xfId="0" applyFont="1" applyBorder="1" applyAlignment="1">
      <alignment horizontal="left" vertical="center" wrapText="1"/>
    </xf>
    <xf numFmtId="0" fontId="304" fillId="82" borderId="5870" xfId="0" applyFont="1" applyFill="1" applyBorder="1" applyAlignment="1">
      <alignment horizontal="center"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305" fillId="0" borderId="10" xfId="0" applyFont="1" applyBorder="1" applyAlignment="1">
      <alignment horizontal="center" vertical="center" wrapText="1"/>
    </xf>
    <xf numFmtId="0" fontId="305" fillId="0" borderId="5884" xfId="0" applyFont="1" applyBorder="1" applyAlignment="1">
      <alignment horizontal="center" vertical="center" wrapText="1"/>
    </xf>
    <xf numFmtId="0" fontId="281" fillId="0" borderId="5872" xfId="0" applyFont="1" applyBorder="1" applyAlignment="1">
      <alignment horizontal="center" vertical="center" wrapText="1"/>
    </xf>
    <xf numFmtId="0" fontId="281" fillId="0" borderId="5903" xfId="0" applyFont="1" applyBorder="1" applyAlignment="1">
      <alignment horizontal="center"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0"/>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51</xdr:row>
      <xdr:rowOff>9525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1907202" cy="9027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XLS file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p>
        <a:p>
          <a:endParaRPr lang="en-GB"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p>
        <a:p>
          <a:r>
            <a:rPr lang="en-US" sz="1100" b="1">
              <a:solidFill>
                <a:schemeClr val="dk1"/>
              </a:solidFill>
              <a:effectLst/>
              <a:latin typeface="+mn-lt"/>
              <a:ea typeface="+mn-ea"/>
              <a:cs typeface="+mn-cs"/>
            </a:rPr>
            <a:t>Service revenue </a:t>
          </a:r>
          <a:r>
            <a:rPr lang="en-US" sz="1100">
              <a:solidFill>
                <a:schemeClr val="dk1"/>
              </a:solidFill>
              <a:effectLst/>
              <a:latin typeface="+mn-lt"/>
              <a:ea typeface="+mn-ea"/>
              <a:cs typeface="+mn-cs"/>
            </a:rPr>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 </a:t>
          </a:r>
        </a:p>
        <a:p>
          <a:r>
            <a:rPr lang="en-US" sz="1100" b="1">
              <a:solidFill>
                <a:schemeClr val="dk1"/>
              </a:solidFill>
              <a:effectLst/>
              <a:latin typeface="+mn-lt"/>
              <a:ea typeface="+mn-ea"/>
              <a:cs typeface="+mn-cs"/>
            </a:rPr>
            <a:t>EBITDA</a:t>
          </a:r>
          <a:r>
            <a:rPr lang="en-US" sz="1100">
              <a:solidFill>
                <a:schemeClr val="dk1"/>
              </a:solidFill>
              <a:effectLst/>
              <a:latin typeface="+mn-lt"/>
              <a:ea typeface="+mn-ea"/>
              <a:cs typeface="+mn-cs"/>
            </a:rPr>
            <a:t> is operating profit excluding impairment losses, depreciation and amortization, and gains/losses on fixed asset disposals.</a:t>
          </a:r>
        </a:p>
        <a:p>
          <a:r>
            <a:rPr lang="en-US" sz="1100" b="1">
              <a:solidFill>
                <a:schemeClr val="dk1"/>
              </a:solidFill>
              <a:effectLst/>
              <a:latin typeface="+mn-lt"/>
              <a:ea typeface="+mn-ea"/>
              <a:cs typeface="+mn-cs"/>
            </a:rPr>
            <a:t>EBITDA after Leases (EBITDAaL) </a:t>
          </a:r>
          <a:r>
            <a:rPr lang="en-US" sz="1100">
              <a:solidFill>
                <a:schemeClr val="dk1"/>
              </a:solidFill>
              <a:effectLst/>
              <a:latin typeface="+mn-lt"/>
              <a:ea typeface="+mn-ea"/>
              <a:cs typeface="+mn-cs"/>
            </a:rPr>
            <a:t>represents EBITDA excluding lease repayments.</a:t>
          </a:r>
        </a:p>
        <a:p>
          <a:r>
            <a:rPr lang="en-US" sz="1100" b="1">
              <a:solidFill>
                <a:schemeClr val="dk1"/>
              </a:solidFill>
              <a:effectLst/>
              <a:latin typeface="+mn-lt"/>
              <a:ea typeface="+mn-ea"/>
              <a:cs typeface="+mn-cs"/>
            </a:rPr>
            <a:t>EBITDA Margin</a:t>
          </a:r>
          <a:r>
            <a:rPr lang="en-US" sz="1100">
              <a:solidFill>
                <a:schemeClr val="dk1"/>
              </a:solidFill>
              <a:effectLst/>
              <a:latin typeface="+mn-lt"/>
              <a:ea typeface="+mn-ea"/>
              <a:cs typeface="+mn-cs"/>
            </a:rPr>
            <a:t> represents EBITDA in relation to Revenue.</a:t>
          </a:r>
        </a:p>
        <a:p>
          <a:r>
            <a:rPr lang="en-US" sz="1100" b="1">
              <a:solidFill>
                <a:schemeClr val="dk1"/>
              </a:solidFill>
              <a:effectLst/>
              <a:latin typeface="+mn-lt"/>
              <a:ea typeface="+mn-ea"/>
              <a:cs typeface="+mn-cs"/>
            </a:rPr>
            <a:t>Proportionate EBITDA </a:t>
          </a:r>
          <a:r>
            <a:rPr lang="en-US" sz="1100">
              <a:solidFill>
                <a:schemeClr val="dk1"/>
              </a:solidFill>
              <a:effectLst/>
              <a:latin typeface="+mn-lt"/>
              <a:ea typeface="+mn-ea"/>
              <a:cs typeface="+mn-cs"/>
            </a:rPr>
            <a:t>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sz="1100" b="1">
              <a:solidFill>
                <a:schemeClr val="dk1"/>
              </a:solidFill>
              <a:effectLst/>
              <a:latin typeface="+mn-lt"/>
              <a:ea typeface="+mn-ea"/>
              <a:cs typeface="+mn-cs"/>
            </a:rPr>
            <a:t>Organic growth </a:t>
          </a:r>
          <a:r>
            <a:rPr lang="en-US" sz="1100">
              <a:solidFill>
                <a:schemeClr val="dk1"/>
              </a:solidFill>
              <a:effectLst/>
              <a:latin typeface="+mn-lt"/>
              <a:ea typeface="+mn-ea"/>
              <a:cs typeface="+mn-cs"/>
            </a:rPr>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p>
        <a:p>
          <a:r>
            <a:rPr lang="en-US" sz="1100" b="1">
              <a:solidFill>
                <a:schemeClr val="dk1"/>
              </a:solidFill>
              <a:effectLst/>
              <a:latin typeface="+mn-lt"/>
              <a:ea typeface="+mn-ea"/>
              <a:cs typeface="+mn-cs"/>
            </a:rPr>
            <a:t>Net debt </a:t>
          </a:r>
          <a:r>
            <a:rPr lang="en-US" sz="1100">
              <a:solidFill>
                <a:schemeClr val="dk1"/>
              </a:solidFill>
              <a:effectLst/>
              <a:latin typeface="+mn-lt"/>
              <a:ea typeface="+mn-ea"/>
              <a:cs typeface="+mn-cs"/>
            </a:rPr>
            <a:t>is Debt and financial liabilities less cash and pledged deposits.</a:t>
          </a:r>
        </a:p>
        <a:p>
          <a:r>
            <a:rPr lang="en-US" sz="1100" b="1">
              <a:solidFill>
                <a:schemeClr val="dk1"/>
              </a:solidFill>
              <a:effectLst/>
              <a:latin typeface="+mn-lt"/>
              <a:ea typeface="+mn-ea"/>
              <a:cs typeface="+mn-cs"/>
            </a:rPr>
            <a:t>Net financial obligations </a:t>
          </a:r>
          <a:r>
            <a:rPr lang="en-US" sz="1100">
              <a:solidFill>
                <a:schemeClr val="dk1"/>
              </a:solidFill>
              <a:effectLst/>
              <a:latin typeface="+mn-lt"/>
              <a:ea typeface="+mn-ea"/>
              <a:cs typeface="+mn-cs"/>
            </a:rPr>
            <a:t>is Net debt plus lease liabilities.</a:t>
          </a:r>
        </a:p>
        <a:p>
          <a:r>
            <a:rPr lang="en-US" sz="1100" b="1">
              <a:solidFill>
                <a:schemeClr val="dk1"/>
              </a:solidFill>
              <a:effectLst/>
              <a:latin typeface="+mn-lt"/>
              <a:ea typeface="+mn-ea"/>
              <a:cs typeface="+mn-cs"/>
            </a:rPr>
            <a:t>Proportionate financial obligations </a:t>
          </a:r>
          <a:r>
            <a:rPr lang="en-US" sz="1100">
              <a:solidFill>
                <a:schemeClr val="dk1"/>
              </a:solidFill>
              <a:effectLst/>
              <a:latin typeface="+mn-lt"/>
              <a:ea typeface="+mn-ea"/>
              <a:cs typeface="+mn-cs"/>
            </a:rPr>
            <a:t>is the sum of the net financial obligations in every country where Millicom operates, including its Guatemala and Honduras joint ventures, pro rata for Millicom’s ownership stake in each country. </a:t>
          </a:r>
        </a:p>
        <a:p>
          <a:r>
            <a:rPr lang="en-US" sz="1100" b="1">
              <a:solidFill>
                <a:schemeClr val="dk1"/>
              </a:solidFill>
              <a:effectLst/>
              <a:latin typeface="+mn-lt"/>
              <a:ea typeface="+mn-ea"/>
              <a:cs typeface="+mn-cs"/>
            </a:rPr>
            <a:t>Leverage </a:t>
          </a:r>
          <a:r>
            <a:rPr lang="en-US" sz="1100">
              <a:solidFill>
                <a:schemeClr val="dk1"/>
              </a:solidFill>
              <a:effectLst/>
              <a:latin typeface="+mn-lt"/>
              <a:ea typeface="+mn-ea"/>
              <a:cs typeface="+mn-cs"/>
            </a:rPr>
            <a:t>is the ratio of net financial obligations over LTM (last twelve month) EBITDA, proforma for acquisitions made during the last twelve months.</a:t>
          </a:r>
        </a:p>
        <a:p>
          <a:r>
            <a:rPr lang="en-US" sz="1100" b="1">
              <a:solidFill>
                <a:schemeClr val="dk1"/>
              </a:solidFill>
              <a:effectLst/>
              <a:latin typeface="+mn-lt"/>
              <a:ea typeface="+mn-ea"/>
              <a:cs typeface="+mn-cs"/>
            </a:rPr>
            <a:t>Leverage after leases </a:t>
          </a:r>
          <a:r>
            <a:rPr lang="en-US" sz="1100">
              <a:solidFill>
                <a:schemeClr val="dk1"/>
              </a:solidFill>
              <a:effectLst/>
              <a:latin typeface="+mn-lt"/>
              <a:ea typeface="+mn-ea"/>
              <a:cs typeface="+mn-cs"/>
            </a:rPr>
            <a:t>is the ratio of net debt over LTM (Last twelve month) EBITDA after leases, proforma for acquisitions made during the last twelve months. </a:t>
          </a:r>
        </a:p>
        <a:p>
          <a:r>
            <a:rPr lang="en-US" sz="1100" b="1">
              <a:solidFill>
                <a:schemeClr val="dk1"/>
              </a:solidFill>
              <a:effectLst/>
              <a:latin typeface="+mn-lt"/>
              <a:ea typeface="+mn-ea"/>
              <a:cs typeface="+mn-cs"/>
            </a:rPr>
            <a:t>Proportionate leverage </a:t>
          </a:r>
          <a:r>
            <a:rPr lang="en-US" sz="1100">
              <a:solidFill>
                <a:schemeClr val="dk1"/>
              </a:solidFill>
              <a:effectLst/>
              <a:latin typeface="+mn-lt"/>
              <a:ea typeface="+mn-ea"/>
              <a:cs typeface="+mn-cs"/>
            </a:rPr>
            <a:t>is the ratio of proportionate net financial obligations over LTM proportionate EBITDA, proforma for acquisitions made during the last twelve months.</a:t>
          </a:r>
        </a:p>
        <a:p>
          <a:r>
            <a:rPr lang="en-US" sz="1100" b="1">
              <a:solidFill>
                <a:schemeClr val="dk1"/>
              </a:solidFill>
              <a:effectLst/>
              <a:latin typeface="+mn-lt"/>
              <a:ea typeface="+mn-ea"/>
              <a:cs typeface="+mn-cs"/>
            </a:rPr>
            <a:t>Proportionate leverage after leases </a:t>
          </a:r>
          <a:r>
            <a:rPr lang="en-US" sz="1100">
              <a:solidFill>
                <a:schemeClr val="dk1"/>
              </a:solidFill>
              <a:effectLst/>
              <a:latin typeface="+mn-lt"/>
              <a:ea typeface="+mn-ea"/>
              <a:cs typeface="+mn-cs"/>
            </a:rPr>
            <a:t>is the ratio of proportionate net debt over LTM (Last twelve month) EBITDA after leases, proforma for acquisitions made during the last twelve months. </a:t>
          </a:r>
        </a:p>
        <a:p>
          <a:r>
            <a:rPr lang="en-US" sz="1100" b="1">
              <a:solidFill>
                <a:schemeClr val="dk1"/>
              </a:solidFill>
              <a:effectLst/>
              <a:latin typeface="+mn-lt"/>
              <a:ea typeface="+mn-ea"/>
              <a:cs typeface="+mn-cs"/>
            </a:rPr>
            <a:t>Capex</a:t>
          </a:r>
          <a:r>
            <a:rPr lang="en-US" sz="1100">
              <a:solidFill>
                <a:schemeClr val="dk1"/>
              </a:solidFill>
              <a:effectLst/>
              <a:latin typeface="+mn-lt"/>
              <a:ea typeface="+mn-ea"/>
              <a:cs typeface="+mn-cs"/>
            </a:rPr>
            <a:t> is balance sheet capital expenditure excluding spectrum and license costs and lease capitalizations. </a:t>
          </a:r>
        </a:p>
        <a:p>
          <a:r>
            <a:rPr lang="en-US" sz="1100" b="1">
              <a:solidFill>
                <a:schemeClr val="dk1"/>
              </a:solidFill>
              <a:effectLst/>
              <a:latin typeface="+mn-lt"/>
              <a:ea typeface="+mn-ea"/>
              <a:cs typeface="+mn-cs"/>
            </a:rPr>
            <a:t>Cash Capex </a:t>
          </a:r>
          <a:r>
            <a:rPr lang="en-US" sz="1100">
              <a:solidFill>
                <a:schemeClr val="dk1"/>
              </a:solidFill>
              <a:effectLst/>
              <a:latin typeface="+mn-lt"/>
              <a:ea typeface="+mn-ea"/>
              <a:cs typeface="+mn-cs"/>
            </a:rPr>
            <a:t>represents the cash spent in relation to capital expenditure, excluding spectrum and licenses costs.</a:t>
          </a:r>
        </a:p>
        <a:p>
          <a:r>
            <a:rPr lang="en-US" sz="1100" b="1">
              <a:solidFill>
                <a:schemeClr val="dk1"/>
              </a:solidFill>
              <a:effectLst/>
              <a:latin typeface="+mn-lt"/>
              <a:ea typeface="+mn-ea"/>
              <a:cs typeface="+mn-cs"/>
            </a:rPr>
            <a:t>Operating Cash Flow (OCF) </a:t>
          </a:r>
          <a:r>
            <a:rPr lang="en-US" sz="1100">
              <a:solidFill>
                <a:schemeClr val="dk1"/>
              </a:solidFill>
              <a:effectLst/>
              <a:latin typeface="+mn-lt"/>
              <a:ea typeface="+mn-ea"/>
              <a:cs typeface="+mn-cs"/>
            </a:rPr>
            <a:t>is EBITDA less Capex. </a:t>
          </a:r>
        </a:p>
        <a:p>
          <a:r>
            <a:rPr lang="en-US" sz="1100" b="1">
              <a:solidFill>
                <a:schemeClr val="dk1"/>
              </a:solidFill>
              <a:effectLst/>
              <a:latin typeface="+mn-lt"/>
              <a:ea typeface="+mn-ea"/>
              <a:cs typeface="+mn-cs"/>
            </a:rPr>
            <a:t>Operating Free Cash Flow (OFCF)  </a:t>
          </a:r>
          <a:r>
            <a:rPr lang="en-US" sz="1100">
              <a:solidFill>
                <a:schemeClr val="dk1"/>
              </a:solidFill>
              <a:effectLst/>
              <a:latin typeface="+mn-lt"/>
              <a:ea typeface="+mn-ea"/>
              <a:cs typeface="+mn-cs"/>
            </a:rPr>
            <a:t>is OCF less changes in working capital and other non-cash items and taxes paid. </a:t>
          </a:r>
        </a:p>
        <a:p>
          <a:r>
            <a:rPr lang="en-US" sz="1100" b="1">
              <a:solidFill>
                <a:schemeClr val="dk1"/>
              </a:solidFill>
              <a:effectLst/>
              <a:latin typeface="+mn-lt"/>
              <a:ea typeface="+mn-ea"/>
              <a:cs typeface="+mn-cs"/>
            </a:rPr>
            <a:t>Equity Free Cash Flow (EFCF) </a:t>
          </a:r>
          <a:r>
            <a:rPr lang="en-US" sz="1100">
              <a:solidFill>
                <a:schemeClr val="dk1"/>
              </a:solidFill>
              <a:effectLst/>
              <a:latin typeface="+mn-lt"/>
              <a:ea typeface="+mn-ea"/>
              <a:cs typeface="+mn-cs"/>
            </a:rPr>
            <a:t>is OFCF less finance charges paid (net), less advances for dividends to non-controlling interests, plus dividends received from joint ventures.</a:t>
          </a:r>
        </a:p>
        <a:p>
          <a:r>
            <a:rPr lang="en-US" sz="1100" b="1">
              <a:solidFill>
                <a:schemeClr val="dk1"/>
              </a:solidFill>
              <a:effectLst/>
              <a:latin typeface="+mn-lt"/>
              <a:ea typeface="+mn-ea"/>
              <a:cs typeface="+mn-cs"/>
            </a:rPr>
            <a:t>Equity Free Cash Flow after Leases (EFCFaL)</a:t>
          </a:r>
          <a:r>
            <a:rPr lang="en-US" sz="1100">
              <a:solidFill>
                <a:schemeClr val="dk1"/>
              </a:solidFill>
              <a:effectLst/>
              <a:latin typeface="+mn-lt"/>
              <a:ea typeface="+mn-ea"/>
              <a:cs typeface="+mn-cs"/>
            </a:rPr>
            <a:t> is EFCF, less lease principal repayments.</a:t>
          </a:r>
        </a:p>
        <a:p>
          <a:r>
            <a:rPr lang="en-US" sz="1100" b="1">
              <a:solidFill>
                <a:schemeClr val="dk1"/>
              </a:solidFill>
              <a:effectLst/>
              <a:latin typeface="+mn-lt"/>
              <a:ea typeface="+mn-ea"/>
              <a:cs typeface="+mn-cs"/>
            </a:rPr>
            <a:t>Operating Profit After Tax </a:t>
          </a:r>
          <a:r>
            <a:rPr lang="en-US" sz="1100">
              <a:solidFill>
                <a:schemeClr val="dk1"/>
              </a:solidFill>
              <a:effectLst/>
              <a:latin typeface="+mn-lt"/>
              <a:ea typeface="+mn-ea"/>
              <a:cs typeface="+mn-cs"/>
            </a:rPr>
            <a:t>displays the profit generated from the operations of the company after statutory taxes. </a:t>
          </a:r>
        </a:p>
        <a:p>
          <a:r>
            <a:rPr lang="en-US" sz="1100" b="1">
              <a:solidFill>
                <a:schemeClr val="dk1"/>
              </a:solidFill>
              <a:effectLst/>
              <a:latin typeface="+mn-lt"/>
              <a:ea typeface="+mn-ea"/>
              <a:cs typeface="+mn-cs"/>
            </a:rPr>
            <a:t>Return on Invested Capital (ROIC) </a:t>
          </a:r>
          <a:r>
            <a:rPr lang="en-US" sz="1100">
              <a:solidFill>
                <a:schemeClr val="dk1"/>
              </a:solidFill>
              <a:effectLst/>
              <a:latin typeface="+mn-lt"/>
              <a:ea typeface="+mn-ea"/>
              <a:cs typeface="+mn-cs"/>
            </a:rPr>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sz="1100" b="1">
              <a:solidFill>
                <a:schemeClr val="dk1"/>
              </a:solidFill>
              <a:effectLst/>
              <a:latin typeface="+mn-lt"/>
              <a:ea typeface="+mn-ea"/>
              <a:cs typeface="+mn-cs"/>
            </a:rPr>
            <a:t>Average Invested Capital </a:t>
          </a:r>
          <a:r>
            <a:rPr lang="en-US" sz="1100" b="0">
              <a:solidFill>
                <a:schemeClr val="dk1"/>
              </a:solidFill>
              <a:effectLst/>
              <a:latin typeface="+mn-lt"/>
              <a:ea typeface="+mn-ea"/>
              <a:cs typeface="+mn-cs"/>
            </a:rPr>
            <a:t>i</a:t>
          </a:r>
          <a:r>
            <a:rPr lang="en-US" sz="1100">
              <a:solidFill>
                <a:schemeClr val="dk1"/>
              </a:solidFill>
              <a:effectLst/>
              <a:latin typeface="+mn-lt"/>
              <a:ea typeface="+mn-ea"/>
              <a:cs typeface="+mn-cs"/>
            </a:rPr>
            <a:t>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a:t>
          </a:r>
        </a:p>
        <a:p>
          <a:r>
            <a:rPr lang="en-US" sz="1100" b="1">
              <a:solidFill>
                <a:schemeClr val="dk1"/>
              </a:solidFill>
              <a:effectLst/>
              <a:latin typeface="+mn-lt"/>
              <a:ea typeface="+mn-ea"/>
              <a:cs typeface="+mn-cs"/>
            </a:rPr>
            <a:t>Underlying</a:t>
          </a:r>
          <a:r>
            <a:rPr lang="en-US" sz="1100">
              <a:solidFill>
                <a:schemeClr val="dk1"/>
              </a:solidFill>
              <a:effectLst/>
              <a:latin typeface="+mn-lt"/>
              <a:ea typeface="+mn-ea"/>
              <a:cs typeface="+mn-cs"/>
            </a:rPr>
            <a:t> measures, such as </a:t>
          </a:r>
          <a:r>
            <a:rPr lang="en-US" sz="1100" b="1">
              <a:solidFill>
                <a:schemeClr val="dk1"/>
              </a:solidFill>
              <a:effectLst/>
              <a:latin typeface="+mn-lt"/>
              <a:ea typeface="+mn-ea"/>
              <a:cs typeface="+mn-cs"/>
            </a:rPr>
            <a:t>Underlying service revenue, Underlying EBITDA, Underlying equity free cash flow, Underlying net debt, Underlying leverage,</a:t>
          </a:r>
          <a:r>
            <a:rPr lang="en-US" sz="1100">
              <a:solidFill>
                <a:schemeClr val="dk1"/>
              </a:solidFill>
              <a:effectLst/>
              <a:latin typeface="+mn-lt"/>
              <a:ea typeface="+mn-ea"/>
              <a:cs typeface="+mn-cs"/>
            </a:rPr>
            <a:t> etc., include Guatemala and Honduras, as if fully consolidated.</a:t>
          </a:r>
        </a:p>
        <a:p>
          <a:r>
            <a:rPr lang="en-US" sz="1100" b="1">
              <a:solidFill>
                <a:schemeClr val="dk1"/>
              </a:solidFill>
              <a:effectLst/>
              <a:latin typeface="+mn-lt"/>
              <a:ea typeface="+mn-ea"/>
              <a:cs typeface="+mn-cs"/>
            </a:rPr>
            <a:t>Average Revenue per User per Month (ARPU) </a:t>
          </a:r>
          <a:r>
            <a:rPr lang="en-US" sz="1100">
              <a:solidFill>
                <a:schemeClr val="dk1"/>
              </a:solidFill>
              <a:effectLst/>
              <a:latin typeface="+mn-lt"/>
              <a:ea typeface="+mn-ea"/>
              <a:cs typeface="+mn-cs"/>
            </a:rPr>
            <a:t>for our Mobile customers is (x) the total mobile and mobile financial services revenue (excluding revenue earned from tower rentals, call center, data and mobile virtual network operator, visitor roaming, national third parties roaming and mobile telephone equipment sales revenue) for the period, divided by (y) the average number of mobile subscribers for the period, divided by (z) the number of months in the period. We define ARPU for our Home customers in our Latin America segment as (x) the total Home revenue (excluding equipment sales, TV advertising and equipment rental) for the period, divided by (y) the average number of customer relationships for the period, divided by (z) the number of months in the period. ARPU is not subject to a standard industry definition and our definition of ARPU may be different to other industry participants.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Please refer to our 2020 Annual Report for a list and description of non-IFRS measures.</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EX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llicom-my.sharepoint.com/Users/mdabbour/AppData/Local/Microsoft/Windows/Temporary%20Internet%20Files/Content.Outlook/2X25ZIZM/MPR_HF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EX97"/>
      <sheetName val="MobileDataOutput"/>
      <sheetName val="MobileDemandOutput"/>
      <sheetName val="Media Output"/>
      <sheetName val="Ukraine Data"/>
      <sheetName val="dates "/>
      <sheetName val="%"/>
      <sheetName val="Global Category"/>
      <sheetName val="Investing Motive &amp; Business Uni"/>
      <sheetName val="Technical Classification"/>
      <sheetName val="Calculo"/>
      <sheetName val="TABLAS"/>
      <sheetName val="Hoja1"/>
      <sheetName val="Global Catalog"/>
      <sheetName val="Programación"/>
      <sheetName val="Summary"/>
      <sheetName val="08 mkt$ "/>
      <sheetName val="1994-skatt"/>
      <sheetName val="synthgraph DCF"/>
      <sheetName val="KENLBOPK"/>
      <sheetName val="AW"/>
      <sheetName val="RSG"/>
      <sheetName val="Transaction"/>
      <sheetName val="Media_Output"/>
      <sheetName val="ReplaceExistingSites"/>
      <sheetName val="Media_Output3"/>
      <sheetName val="synthgraph_DCF2"/>
      <sheetName val="Media_Output1"/>
      <sheetName val="synthgraph_DCF"/>
      <sheetName val="FINANCE"/>
      <sheetName val="Media_Output2"/>
      <sheetName val="synthgraph_DCF1"/>
      <sheetName val="Media_Output4"/>
      <sheetName val="synthgraph_DCF3"/>
      <sheetName val="ELSA - Data Sheet"/>
      <sheetName val="HongKongResidential"/>
      <sheetName val="HongKongBusiness"/>
      <sheetName val="HongKongTotal"/>
      <sheetName val="Indonesia Residential"/>
      <sheetName val="Indonesia Business"/>
      <sheetName val="Indonesia Total"/>
      <sheetName val="Japan Residential"/>
      <sheetName val="Japan Business"/>
      <sheetName val="Japan Total"/>
      <sheetName val="DoT"/>
      <sheetName val="Index"/>
      <sheetName val="Tables"/>
      <sheetName val="Breakdown"/>
      <sheetName val="Listas"/>
      <sheetName val="Hoja4"/>
      <sheetName val="Summary Sheet (AT-2017-019)"/>
      <sheetName val="Hoja2"/>
      <sheetName val="Controles"/>
      <sheetName val="TC"/>
      <sheetName val="Sheet1"/>
      <sheetName val="SAFIB"/>
      <sheetName val="Telcel"/>
      <sheetName val="Supplier"/>
      <sheetName val="SOC.INSTRUMENTALES"/>
      <sheetName val="Apoio"/>
      <sheetName val="BB"/>
      <sheetName val="Variables"/>
      <sheetName val="BD"/>
      <sheetName val="DATOS"/>
      <sheetName val="MEX95IB_x0000_抺_x0013_ニӤ_x0000__x0000__x0000_珿抺_x0013_Ӥ_x0000_鸕粀抺_x0013__x001c_翻璆_x0013_珿"/>
      <sheetName val="MEX95IB_x0000_抺_x0013_ニӤ_x0000__x0000__x0000_珿抺_x0013_Ӥ_x0000_鸪粀抺_x0013__x001c_翻璆_x0013_珿"/>
      <sheetName val="Reconciliation"/>
      <sheetName val="Calcs and Matrix"/>
      <sheetName val="CEDBUDGET"/>
      <sheetName val="Paràmetro Paìs"/>
      <sheetName val="Sheet4"/>
      <sheetName val="Exp"/>
      <sheetName val="Cover"/>
      <sheetName val="Puerto"/>
      <sheetName val="Input"/>
      <sheetName val="Costanera"/>
      <sheetName val="Eletrobras"/>
      <sheetName val="Tractebel"/>
      <sheetName val="Cesp"/>
      <sheetName val="Tiete"/>
      <sheetName val="MPX"/>
      <sheetName val="Endesa"/>
      <sheetName val="Colbun"/>
      <sheetName val="Gener"/>
      <sheetName val="E.CL"/>
      <sheetName val="Isagen"/>
      <sheetName val="Edegel"/>
      <sheetName val="Costos"/>
      <sheetName val="Balancete Gerencial"/>
      <sheetName val="RawData"/>
      <sheetName val="STOCK"/>
      <sheetName val="Technology Inputs"/>
      <sheetName val="Drop-down"/>
      <sheetName val="MEX95IB"/>
      <sheetName val="Pre pago"/>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s>
    <sheetDataSet>
      <sheetData sheetId="0">
        <row r="3">
          <cell r="C3">
            <v>7</v>
          </cell>
        </row>
        <row r="4">
          <cell r="C4">
            <v>2016</v>
          </cell>
        </row>
        <row r="5">
          <cell r="C5">
            <v>2015</v>
          </cell>
        </row>
        <row r="6">
          <cell r="C6" t="str">
            <v>ACT_BUDFX</v>
          </cell>
        </row>
        <row r="7">
          <cell r="C7" t="str">
            <v>Budget</v>
          </cell>
        </row>
        <row r="39">
          <cell r="C39" t="str">
            <v>OPSSEG_MGT.LATAMSEG_MGT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Control"/>
      <sheetName val="Cover"/>
      <sheetName val="Content"/>
      <sheetName val="2-KPI"/>
      <sheetName val="3-IS"/>
      <sheetName val="4-CF"/>
      <sheetName val="5-BS"/>
      <sheetName val="6-Revenue"/>
      <sheetName val="7-GM"/>
      <sheetName val="8-Opex"/>
      <sheetName val="9-WC"/>
      <sheetName val="10-Receivables"/>
      <sheetName val="11-Ratios"/>
      <sheetName val="12-HoH"/>
      <sheetName val="13-QoQ"/>
    </sheetNames>
    <sheetDataSet>
      <sheetData sheetId="0"/>
      <sheetData sheetId="1">
        <row r="3">
          <cell r="B3" t="str">
            <v>VCRHFM</v>
          </cell>
        </row>
        <row r="6">
          <cell r="B6" t="str">
            <v>Actual</v>
          </cell>
          <cell r="C6" t="str">
            <v>TotalCustom3</v>
          </cell>
        </row>
        <row r="7">
          <cell r="B7" t="str">
            <v>Actual</v>
          </cell>
        </row>
        <row r="8">
          <cell r="B8" t="str">
            <v>BP_HFM_C_V2</v>
          </cell>
        </row>
        <row r="9">
          <cell r="B9" t="str">
            <v>BP_HFM_C_V2</v>
          </cell>
        </row>
        <row r="10">
          <cell r="B10" t="str">
            <v>BP_HFM_C_V2</v>
          </cell>
        </row>
        <row r="17">
          <cell r="B17" t="str">
            <v>&lt;Parent Curr Total&gt;</v>
          </cell>
        </row>
        <row r="18">
          <cell r="B18" t="str">
            <v>[ICP Top]</v>
          </cell>
        </row>
        <row r="20">
          <cell r="C20">
            <v>1E-3</v>
          </cell>
        </row>
        <row r="29">
          <cell r="B29" t="str">
            <v>TotalCustom2</v>
          </cell>
        </row>
        <row r="30">
          <cell r="B30" t="str">
            <v>TotalCustom4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 val="Codes"/>
    </sheetNames>
    <sheetDataSet>
      <sheetData sheetId="0">
        <row r="2">
          <cell r="C2" t="str">
            <v>July</v>
          </cell>
        </row>
      </sheetData>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zoomScaleNormal="100" workbookViewId="0">
      <selection activeCell="G21" sqref="G21"/>
    </sheetView>
  </sheetViews>
  <sheetFormatPr defaultColWidth="9.06640625" defaultRowHeight="13.15"/>
  <cols>
    <col min="1" max="1" width="29.59765625" style="58" customWidth="1"/>
    <col min="2" max="2" width="47.06640625" style="58" bestFit="1" customWidth="1"/>
    <col min="3" max="3" width="9.06640625" style="58" customWidth="1"/>
    <col min="4" max="6" width="9.06640625" style="58"/>
    <col min="7" max="7" width="37.33203125" style="58" customWidth="1"/>
    <col min="8" max="16384" width="9.06640625" style="58"/>
  </cols>
  <sheetData>
    <row r="13" spans="1:2">
      <c r="A13" s="59"/>
    </row>
    <row r="14" spans="1:2" ht="14.25">
      <c r="A14" s="59"/>
      <c r="B14" s="105" t="s">
        <v>0</v>
      </c>
    </row>
    <row r="15" spans="1:2" ht="14.25">
      <c r="B15" s="105" t="s">
        <v>1</v>
      </c>
    </row>
    <row r="16" spans="1:2" ht="14.25">
      <c r="B16" s="176" t="s">
        <v>2</v>
      </c>
    </row>
    <row r="17" spans="1:8" ht="14.25">
      <c r="B17" s="105" t="s">
        <v>3</v>
      </c>
    </row>
    <row r="18" spans="1:8" ht="14.25">
      <c r="B18" s="105" t="s">
        <v>4</v>
      </c>
    </row>
    <row r="19" spans="1:8" ht="14.25">
      <c r="B19" s="105" t="s">
        <v>5</v>
      </c>
    </row>
    <row r="20" spans="1:8" ht="14.25">
      <c r="B20" s="105" t="s">
        <v>6</v>
      </c>
    </row>
    <row r="21" spans="1:8" ht="14.25">
      <c r="B21" s="58" t="s">
        <v>7</v>
      </c>
      <c r="C21" s="105" t="s">
        <v>8</v>
      </c>
    </row>
    <row r="22" spans="1:8" ht="14.25">
      <c r="C22" s="105" t="s">
        <v>9</v>
      </c>
    </row>
    <row r="23" spans="1:8" ht="14.25">
      <c r="C23" s="105" t="s">
        <v>10</v>
      </c>
    </row>
    <row r="24" spans="1:8" ht="14.25">
      <c r="C24" s="105" t="s">
        <v>11</v>
      </c>
    </row>
    <row r="25" spans="1:8">
      <c r="A25" s="59" t="s">
        <v>12</v>
      </c>
    </row>
    <row r="27" spans="1:8" ht="14.25">
      <c r="A27" s="59" t="s">
        <v>13</v>
      </c>
      <c r="B27" s="58" t="s">
        <v>14</v>
      </c>
      <c r="C27" s="105" t="s">
        <v>15</v>
      </c>
    </row>
    <row r="28" spans="1:8">
      <c r="A28" s="59"/>
      <c r="B28" s="58" t="s">
        <v>357</v>
      </c>
      <c r="C28" s="60"/>
    </row>
    <row r="29" spans="1:8">
      <c r="B29" s="58" t="s">
        <v>388</v>
      </c>
      <c r="C29" s="58" t="s">
        <v>389</v>
      </c>
    </row>
    <row r="31" spans="1:8" ht="14.25">
      <c r="A31" s="59" t="s">
        <v>16</v>
      </c>
      <c r="B31" s="58" t="s">
        <v>17</v>
      </c>
      <c r="C31" s="105" t="s">
        <v>18</v>
      </c>
      <c r="H31" s="60"/>
    </row>
    <row r="32" spans="1:8">
      <c r="A32" s="59"/>
      <c r="B32" s="58" t="str">
        <f>B28</f>
        <v>255 Giralda Ave, Suite 800, Miami 33134, USA</v>
      </c>
      <c r="C32" s="60"/>
      <c r="H32" s="60"/>
    </row>
    <row r="33" spans="1:10">
      <c r="B33" s="58" t="s">
        <v>388</v>
      </c>
      <c r="C33" s="58" t="s">
        <v>390</v>
      </c>
    </row>
    <row r="36" spans="1:10" ht="24" customHeight="1">
      <c r="A36" s="537" t="s">
        <v>493</v>
      </c>
      <c r="B36" s="537"/>
      <c r="C36" s="537"/>
      <c r="D36" s="537"/>
      <c r="E36" s="537"/>
      <c r="F36" s="537"/>
      <c r="G36" s="537"/>
      <c r="H36" s="537"/>
      <c r="I36" s="537"/>
      <c r="J36" s="537"/>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75"/>
  <sheetViews>
    <sheetView showGridLines="0" zoomScaleNormal="100" workbookViewId="0">
      <selection activeCell="D31" sqref="D31"/>
    </sheetView>
  </sheetViews>
  <sheetFormatPr defaultRowHeight="14.25" outlineLevelRow="1"/>
  <cols>
    <col min="2" max="2" width="42.265625" customWidth="1"/>
    <col min="3" max="3" width="13.06640625" customWidth="1"/>
    <col min="4" max="4" width="12.9296875" customWidth="1"/>
    <col min="5" max="6" width="9.796875" customWidth="1"/>
    <col min="7" max="7" width="13.06640625" customWidth="1"/>
    <col min="8" max="10" width="9.796875" customWidth="1"/>
    <col min="11" max="11" width="7.796875" bestFit="1" customWidth="1"/>
    <col min="12" max="12" width="10.265625" customWidth="1"/>
    <col min="13" max="13" width="43" customWidth="1"/>
    <col min="14" max="20" width="10.06640625" customWidth="1"/>
    <col min="21" max="23" width="9.06640625" bestFit="1" customWidth="1"/>
  </cols>
  <sheetData>
    <row r="1" spans="1:23">
      <c r="A1" s="529" t="s">
        <v>19</v>
      </c>
      <c r="B1" s="22"/>
      <c r="L1" s="22"/>
    </row>
    <row r="2" spans="1:23">
      <c r="A2" s="7" t="s">
        <v>113</v>
      </c>
      <c r="B2" s="26"/>
      <c r="L2" s="26"/>
    </row>
    <row r="3" spans="1:23">
      <c r="A3" s="8" t="s">
        <v>334</v>
      </c>
      <c r="B3" s="8"/>
      <c r="C3" s="33"/>
      <c r="D3" s="8"/>
      <c r="E3" s="8"/>
      <c r="F3" s="8"/>
      <c r="G3" s="8"/>
      <c r="H3" s="8"/>
      <c r="I3" s="8"/>
      <c r="J3" s="8"/>
      <c r="K3" s="8"/>
      <c r="L3" s="8"/>
      <c r="M3" s="8"/>
      <c r="N3" s="8"/>
      <c r="O3" s="8"/>
      <c r="P3" s="8"/>
      <c r="Q3" s="8"/>
      <c r="R3" s="8"/>
      <c r="S3" s="8"/>
      <c r="T3" s="8"/>
      <c r="U3" s="8"/>
      <c r="V3" s="8"/>
      <c r="W3" s="8"/>
    </row>
    <row r="4" spans="1:23" ht="14.65" hidden="1" outlineLevel="1" thickBot="1">
      <c r="B4" s="201"/>
      <c r="L4" s="201"/>
    </row>
    <row r="5" spans="1:23" ht="28.5" hidden="1" outlineLevel="1">
      <c r="B5" s="539" t="s">
        <v>303</v>
      </c>
      <c r="C5" s="489" t="s">
        <v>108</v>
      </c>
      <c r="D5" s="489" t="s">
        <v>152</v>
      </c>
      <c r="E5" s="489" t="s">
        <v>41</v>
      </c>
      <c r="F5" s="490" t="s">
        <v>304</v>
      </c>
    </row>
    <row r="6" spans="1:23" hidden="1" outlineLevel="1">
      <c r="B6" s="540"/>
      <c r="C6" s="517" t="s">
        <v>448</v>
      </c>
      <c r="D6" s="517" t="s">
        <v>448</v>
      </c>
      <c r="E6" s="517" t="s">
        <v>448</v>
      </c>
      <c r="F6" s="518" t="s">
        <v>448</v>
      </c>
    </row>
    <row r="7" spans="1:23" ht="14.55" hidden="1" customHeight="1" outlineLevel="1">
      <c r="B7" s="178" t="s">
        <v>340</v>
      </c>
      <c r="C7" s="506">
        <v>1530.3775657010699</v>
      </c>
      <c r="D7" s="506">
        <v>1412.5318783397499</v>
      </c>
      <c r="E7" s="506">
        <v>638.14510629999802</v>
      </c>
      <c r="F7" s="507">
        <v>471.060847085354</v>
      </c>
    </row>
    <row r="8" spans="1:23" ht="14.25" hidden="1" customHeight="1" outlineLevel="1">
      <c r="B8" s="178" t="s">
        <v>341</v>
      </c>
      <c r="C8" s="506">
        <v>1504.39359522377</v>
      </c>
      <c r="D8" s="506">
        <v>1394.7378353869501</v>
      </c>
      <c r="E8" s="506">
        <v>600.49310630572199</v>
      </c>
      <c r="F8" s="507">
        <v>426.70443304388095</v>
      </c>
    </row>
    <row r="9" spans="1:23" ht="14.25" hidden="1" customHeight="1" outlineLevel="1">
      <c r="B9" s="480" t="s">
        <v>342</v>
      </c>
      <c r="C9" s="508">
        <v>1.7272056036262834E-2</v>
      </c>
      <c r="D9" s="508">
        <v>1.2757983974718176E-2</v>
      </c>
      <c r="E9" s="508">
        <v>6.2701802233690762E-2</v>
      </c>
      <c r="F9" s="509">
        <v>0.10395114417972678</v>
      </c>
    </row>
    <row r="10" spans="1:23" ht="14.25" hidden="1" customHeight="1" outlineLevel="1">
      <c r="B10" s="178" t="s">
        <v>461</v>
      </c>
      <c r="C10" s="510">
        <v>-9.0201504271370542E-3</v>
      </c>
      <c r="D10" s="510">
        <v>-8.79798500608245E-3</v>
      </c>
      <c r="E10" s="510">
        <v>-8.1724772681592145E-3</v>
      </c>
      <c r="F10" s="513">
        <v>-1.1500973228616903E-2</v>
      </c>
    </row>
    <row r="11" spans="1:23" ht="14.25" hidden="1" customHeight="1" outlineLevel="1">
      <c r="B11" s="178" t="s">
        <v>481</v>
      </c>
      <c r="C11" s="479">
        <v>-9.6616327487483201E-4</v>
      </c>
      <c r="D11" s="479">
        <v>-7.9441213035131783E-4</v>
      </c>
      <c r="E11" s="511">
        <v>1.2033141309665811E-2</v>
      </c>
      <c r="F11" s="512">
        <v>1.824560246599928E-2</v>
      </c>
    </row>
    <row r="12" spans="1:23" ht="15.75" hidden="1" customHeight="1" outlineLevel="1" thickBot="1">
      <c r="B12" s="481" t="s">
        <v>462</v>
      </c>
      <c r="C12" s="514">
        <v>2.725836973827472E-2</v>
      </c>
      <c r="D12" s="514">
        <v>2.2350381111151944E-2</v>
      </c>
      <c r="E12" s="514">
        <v>5.8841138192184166E-2</v>
      </c>
      <c r="F12" s="515">
        <v>9.7206514942344405E-2</v>
      </c>
    </row>
    <row r="13" spans="1:23" hidden="1" outlineLevel="1"/>
    <row r="14" spans="1:23" hidden="1" outlineLevel="1">
      <c r="B14" s="527" t="s">
        <v>488</v>
      </c>
      <c r="C14" s="181"/>
      <c r="D14" s="182"/>
      <c r="E14" s="181"/>
      <c r="F14" s="182"/>
      <c r="G14" s="181"/>
      <c r="H14" s="182"/>
      <c r="L14" s="189"/>
      <c r="M14" s="181"/>
      <c r="N14" s="181"/>
      <c r="O14" s="182"/>
      <c r="P14" s="181"/>
      <c r="Q14" s="182"/>
      <c r="R14" s="181"/>
      <c r="S14" s="182"/>
    </row>
    <row r="15" spans="1:23" collapsed="1">
      <c r="B15" s="189"/>
      <c r="C15" s="181"/>
      <c r="D15" s="182"/>
      <c r="E15" s="181"/>
      <c r="F15" s="182"/>
      <c r="G15" s="181"/>
      <c r="H15" s="182"/>
      <c r="L15" s="189"/>
      <c r="M15" s="181"/>
      <c r="N15" s="181"/>
      <c r="O15" s="182"/>
      <c r="P15" s="181"/>
      <c r="Q15" s="182"/>
      <c r="R15" s="181"/>
      <c r="S15" s="182"/>
    </row>
    <row r="16" spans="1:23">
      <c r="A16" s="8" t="s">
        <v>305</v>
      </c>
      <c r="B16" s="8"/>
      <c r="C16" s="33"/>
      <c r="D16" s="8"/>
      <c r="E16" s="8"/>
      <c r="F16" s="8"/>
      <c r="G16" s="8"/>
      <c r="H16" s="8"/>
      <c r="I16" s="8"/>
      <c r="J16" s="8"/>
      <c r="K16" s="8"/>
      <c r="L16" s="8"/>
      <c r="M16" s="8"/>
      <c r="N16" s="8"/>
      <c r="O16" s="8"/>
      <c r="P16" s="8"/>
      <c r="Q16" s="8"/>
      <c r="R16" s="8"/>
      <c r="S16" s="8"/>
      <c r="T16" s="8"/>
      <c r="U16" s="8"/>
      <c r="V16" s="8"/>
      <c r="W16" s="8"/>
    </row>
    <row r="17" spans="1:23" hidden="1" outlineLevel="1">
      <c r="A17" s="247"/>
      <c r="B17" s="278"/>
      <c r="C17" s="279"/>
      <c r="D17" s="279"/>
      <c r="E17" s="279"/>
      <c r="F17" s="279"/>
      <c r="G17" s="280"/>
      <c r="H17" s="281"/>
      <c r="I17" s="279"/>
      <c r="J17" s="248"/>
      <c r="K17" s="249"/>
      <c r="L17" s="136"/>
      <c r="M17" s="248"/>
      <c r="N17" s="248"/>
      <c r="O17" s="283"/>
      <c r="P17" s="136"/>
    </row>
    <row r="18" spans="1:23" ht="14.65" hidden="1" outlineLevel="1" thickBot="1">
      <c r="A18" s="243"/>
      <c r="J18" s="136"/>
      <c r="K18" s="136"/>
      <c r="L18" s="252"/>
      <c r="M18" s="136"/>
      <c r="N18" s="136"/>
      <c r="O18" s="284"/>
      <c r="P18" s="136"/>
    </row>
    <row r="19" spans="1:23" ht="15" hidden="1" customHeight="1" outlineLevel="1">
      <c r="A19" s="258"/>
      <c r="B19" s="372" t="s">
        <v>378</v>
      </c>
      <c r="C19" s="545"/>
      <c r="D19" s="545"/>
      <c r="E19" s="371"/>
      <c r="F19" s="546"/>
      <c r="G19" s="547"/>
      <c r="H19" s="252"/>
      <c r="I19" s="252"/>
      <c r="J19" s="136"/>
      <c r="K19" s="252"/>
      <c r="L19" s="252"/>
      <c r="M19" s="283"/>
      <c r="N19" s="136"/>
    </row>
    <row r="20" spans="1:23" ht="29.25" hidden="1" customHeight="1" outlineLevel="1" thickBot="1">
      <c r="A20" s="243"/>
      <c r="B20" s="373" t="s">
        <v>393</v>
      </c>
      <c r="C20" s="374" t="s">
        <v>108</v>
      </c>
      <c r="D20" s="374" t="s">
        <v>41</v>
      </c>
      <c r="E20" s="548" t="s">
        <v>456</v>
      </c>
      <c r="F20" s="548"/>
      <c r="G20" s="549"/>
      <c r="H20" s="136"/>
      <c r="I20" s="136"/>
      <c r="J20" s="136"/>
      <c r="K20" s="136"/>
      <c r="L20" s="136"/>
      <c r="M20" s="284"/>
      <c r="N20" s="136"/>
    </row>
    <row r="21" spans="1:23" ht="14.65" hidden="1" outlineLevel="1" thickBot="1">
      <c r="A21" s="243"/>
      <c r="B21" s="180" t="s">
        <v>159</v>
      </c>
      <c r="C21" s="376" t="s">
        <v>363</v>
      </c>
      <c r="D21" s="377">
        <f>-7800000/1000000</f>
        <v>-7.8</v>
      </c>
      <c r="E21" s="550" t="s">
        <v>457</v>
      </c>
      <c r="F21" s="550"/>
      <c r="G21" s="551"/>
      <c r="H21" s="136"/>
      <c r="I21" s="136"/>
      <c r="J21" s="136"/>
      <c r="K21" s="136"/>
      <c r="L21" s="136"/>
      <c r="M21" s="284"/>
      <c r="N21" s="136"/>
    </row>
    <row r="22" spans="1:23" ht="14.65" hidden="1" outlineLevel="1" thickBot="1">
      <c r="A22" s="243"/>
      <c r="B22" s="532" t="s">
        <v>394</v>
      </c>
      <c r="C22" s="533" t="s">
        <v>363</v>
      </c>
      <c r="D22" s="534">
        <f>-7800000/1000000</f>
        <v>-7.8</v>
      </c>
      <c r="E22" s="552"/>
      <c r="F22" s="552"/>
      <c r="G22" s="553"/>
      <c r="H22" s="136"/>
      <c r="I22" s="136"/>
      <c r="J22" s="136"/>
      <c r="K22" s="136"/>
      <c r="L22" s="136"/>
      <c r="M22" s="284"/>
      <c r="N22" s="136"/>
    </row>
    <row r="23" spans="1:23" hidden="1" outlineLevel="1">
      <c r="A23" s="243"/>
      <c r="B23" s="189"/>
      <c r="C23" s="337"/>
      <c r="D23" s="337"/>
      <c r="E23" s="337"/>
      <c r="F23" s="375"/>
      <c r="G23" s="189"/>
      <c r="H23" s="136"/>
      <c r="J23" s="136"/>
      <c r="K23" s="136"/>
      <c r="L23" s="136"/>
      <c r="M23" s="136"/>
      <c r="N23" s="136"/>
      <c r="O23" s="284"/>
      <c r="P23" s="136"/>
    </row>
    <row r="24" spans="1:23" collapsed="1">
      <c r="A24" s="255"/>
      <c r="B24" s="252"/>
      <c r="C24" s="252"/>
      <c r="D24" s="252"/>
      <c r="E24" s="244"/>
      <c r="F24" s="244"/>
      <c r="G24" s="282"/>
      <c r="H24" s="229"/>
      <c r="I24" s="244"/>
      <c r="J24" s="252"/>
      <c r="K24" s="252"/>
      <c r="L24" s="252"/>
      <c r="M24" s="252"/>
      <c r="N24" s="252"/>
      <c r="O24" s="252"/>
      <c r="P24" s="136"/>
    </row>
    <row r="25" spans="1:23">
      <c r="A25" s="8" t="s">
        <v>478</v>
      </c>
      <c r="B25" s="8"/>
      <c r="C25" s="33"/>
      <c r="D25" s="8"/>
      <c r="E25" s="8"/>
      <c r="F25" s="8"/>
      <c r="G25" s="8"/>
      <c r="H25" s="8"/>
      <c r="I25" s="8"/>
      <c r="J25" s="8"/>
      <c r="K25" s="8"/>
      <c r="L25" s="8"/>
      <c r="M25" s="8"/>
      <c r="N25" s="8"/>
      <c r="O25" s="8"/>
      <c r="P25" s="8"/>
      <c r="Q25" s="8"/>
      <c r="R25" s="8"/>
      <c r="S25" s="8"/>
      <c r="T25" s="8"/>
      <c r="U25" s="8"/>
      <c r="V25" s="8"/>
      <c r="W25" s="8"/>
    </row>
    <row r="26" spans="1:23" ht="14.65" hidden="1" outlineLevel="1" thickBot="1">
      <c r="B26" s="201"/>
      <c r="K26" s="175"/>
    </row>
    <row r="27" spans="1:23" ht="15" hidden="1" customHeight="1" outlineLevel="1">
      <c r="B27" s="319" t="s">
        <v>458</v>
      </c>
      <c r="C27" s="544" t="s">
        <v>358</v>
      </c>
      <c r="D27" s="544"/>
      <c r="E27" s="544"/>
      <c r="F27" s="459" t="s">
        <v>41</v>
      </c>
      <c r="G27" s="460" t="s">
        <v>361</v>
      </c>
      <c r="H27" s="446"/>
      <c r="I27" s="446"/>
      <c r="K27" s="175"/>
      <c r="M27" s="175"/>
      <c r="N27" s="175"/>
      <c r="O27" s="175"/>
    </row>
    <row r="28" spans="1:23" hidden="1" outlineLevel="1">
      <c r="B28" s="320" t="s">
        <v>238</v>
      </c>
      <c r="C28" s="517" t="s">
        <v>359</v>
      </c>
      <c r="D28" s="517" t="s">
        <v>106</v>
      </c>
      <c r="E28" s="517" t="s">
        <v>360</v>
      </c>
      <c r="F28" s="517"/>
      <c r="G28" s="518"/>
      <c r="H28" s="446"/>
      <c r="I28" s="446"/>
      <c r="K28" s="175"/>
      <c r="M28" s="175"/>
      <c r="N28" s="175"/>
      <c r="O28" s="175"/>
    </row>
    <row r="29" spans="1:23" hidden="1" outlineLevel="1">
      <c r="B29" s="378" t="s">
        <v>362</v>
      </c>
      <c r="C29" s="334">
        <v>6412.2070000000003</v>
      </c>
      <c r="D29" s="334">
        <v>602.55999999999995</v>
      </c>
      <c r="E29" s="334">
        <v>5810.259</v>
      </c>
      <c r="F29" s="334">
        <v>1507.7670000000001</v>
      </c>
      <c r="G29" s="519" t="s">
        <v>363</v>
      </c>
      <c r="H29" s="335"/>
      <c r="I29" s="335"/>
      <c r="J29" s="335"/>
      <c r="K29" s="335"/>
      <c r="L29" s="335"/>
      <c r="N29" s="175"/>
      <c r="O29" s="175"/>
    </row>
    <row r="30" spans="1:23" hidden="1" outlineLevel="1">
      <c r="B30" s="330" t="s">
        <v>364</v>
      </c>
      <c r="C30" s="335">
        <v>638.92100000000005</v>
      </c>
      <c r="D30" s="335">
        <v>160.80600000000001</v>
      </c>
      <c r="E30" s="335">
        <v>478.11500000000001</v>
      </c>
      <c r="F30" s="335">
        <v>797.61500000000001</v>
      </c>
      <c r="G30" s="336" t="s">
        <v>363</v>
      </c>
      <c r="H30" s="335"/>
      <c r="I30" s="335"/>
      <c r="J30" s="335"/>
      <c r="K30" s="335"/>
      <c r="L30" s="335"/>
      <c r="N30" s="175"/>
      <c r="O30" s="175"/>
    </row>
    <row r="31" spans="1:23" hidden="1" outlineLevel="1">
      <c r="B31" s="330" t="s">
        <v>365</v>
      </c>
      <c r="C31" s="335">
        <v>394.303</v>
      </c>
      <c r="D31" s="335">
        <v>59.606000000000002</v>
      </c>
      <c r="E31" s="335">
        <v>334.697</v>
      </c>
      <c r="F31" s="335">
        <v>249.89</v>
      </c>
      <c r="G31" s="336" t="s">
        <v>363</v>
      </c>
      <c r="H31" s="335"/>
      <c r="I31" s="335"/>
      <c r="J31" s="335"/>
      <c r="K31" s="335"/>
      <c r="L31" s="335"/>
      <c r="N31" s="175"/>
      <c r="O31" s="175"/>
    </row>
    <row r="32" spans="1:23" hidden="1" outlineLevel="1">
      <c r="B32" s="330" t="s">
        <v>366</v>
      </c>
      <c r="C32" s="461" t="s">
        <v>363</v>
      </c>
      <c r="D32" s="461" t="s">
        <v>363</v>
      </c>
      <c r="E32" s="462" t="s">
        <v>363</v>
      </c>
      <c r="F32" s="375">
        <v>30.32</v>
      </c>
      <c r="G32" s="336" t="s">
        <v>363</v>
      </c>
      <c r="H32" s="335"/>
      <c r="I32" s="335"/>
      <c r="J32" s="335"/>
      <c r="K32" s="335"/>
      <c r="L32" s="335"/>
      <c r="N32" s="175"/>
      <c r="O32" s="175"/>
    </row>
    <row r="33" spans="1:23" hidden="1" outlineLevel="1">
      <c r="B33" s="338" t="s">
        <v>367</v>
      </c>
      <c r="C33" s="339">
        <v>7445.4319999999998</v>
      </c>
      <c r="D33" s="339">
        <v>822.97199999999998</v>
      </c>
      <c r="E33" s="339">
        <v>6622.46</v>
      </c>
      <c r="F33" s="339">
        <v>2524.951</v>
      </c>
      <c r="G33" s="340" t="s">
        <v>459</v>
      </c>
      <c r="H33" s="516"/>
      <c r="I33" s="335"/>
      <c r="J33" s="335"/>
      <c r="K33" s="335"/>
      <c r="L33" s="335"/>
      <c r="N33" s="175"/>
      <c r="O33" s="175"/>
    </row>
    <row r="34" spans="1:23" hidden="1" outlineLevel="1">
      <c r="B34" s="330" t="s">
        <v>368</v>
      </c>
      <c r="C34" s="335">
        <v>522.16099999999994</v>
      </c>
      <c r="D34" s="335">
        <v>46.970999999999997</v>
      </c>
      <c r="E34" s="335">
        <v>475.19</v>
      </c>
      <c r="F34" s="335">
        <v>229.59</v>
      </c>
      <c r="G34" s="336" t="s">
        <v>363</v>
      </c>
      <c r="H34" s="335"/>
      <c r="I34" s="335"/>
      <c r="J34" s="335"/>
      <c r="K34" s="335"/>
      <c r="L34" s="335"/>
      <c r="N34" s="175"/>
      <c r="O34" s="175"/>
    </row>
    <row r="35" spans="1:23" hidden="1" outlineLevel="1">
      <c r="B35" s="330" t="s">
        <v>369</v>
      </c>
      <c r="C35" s="335">
        <v>287.69499999999999</v>
      </c>
      <c r="D35" s="335">
        <v>72.605000000000004</v>
      </c>
      <c r="E35" s="335">
        <v>215.09</v>
      </c>
      <c r="F35" s="335">
        <v>358.92700000000002</v>
      </c>
      <c r="G35" s="336" t="s">
        <v>363</v>
      </c>
      <c r="H35" s="335"/>
      <c r="I35" s="335"/>
      <c r="J35" s="335"/>
      <c r="K35" s="335"/>
      <c r="L35" s="335"/>
      <c r="N35" s="175"/>
      <c r="O35" s="175"/>
    </row>
    <row r="36" spans="1:23" hidden="1" outlineLevel="1">
      <c r="B36" s="330" t="s">
        <v>370</v>
      </c>
      <c r="C36" s="335">
        <v>131.434</v>
      </c>
      <c r="D36" s="335">
        <v>19.869</v>
      </c>
      <c r="E36" s="335">
        <v>111.566</v>
      </c>
      <c r="F36" s="335">
        <v>83.296999999999997</v>
      </c>
      <c r="G36" s="336" t="s">
        <v>363</v>
      </c>
      <c r="H36" s="335"/>
      <c r="I36" s="335"/>
      <c r="J36" s="335"/>
      <c r="K36" s="335"/>
      <c r="L36" s="335"/>
      <c r="N36" s="175"/>
      <c r="O36" s="175"/>
    </row>
    <row r="37" spans="1:23" hidden="1" outlineLevel="1">
      <c r="B37" s="330" t="s">
        <v>371</v>
      </c>
      <c r="C37" s="335">
        <v>198.89699999999999</v>
      </c>
      <c r="D37" s="335">
        <v>12.853</v>
      </c>
      <c r="E37" s="335">
        <v>186.04499999999999</v>
      </c>
      <c r="F37" s="335">
        <v>50.838999999999999</v>
      </c>
      <c r="G37" s="336" t="s">
        <v>363</v>
      </c>
      <c r="H37" s="335"/>
      <c r="I37" s="335"/>
      <c r="J37" s="335"/>
      <c r="K37" s="335"/>
      <c r="L37" s="335"/>
      <c r="N37" s="175"/>
      <c r="O37" s="175"/>
    </row>
    <row r="38" spans="1:23" hidden="1" outlineLevel="1">
      <c r="B38" s="330" t="s">
        <v>372</v>
      </c>
      <c r="C38" s="335">
        <v>6.02</v>
      </c>
      <c r="D38" s="461" t="s">
        <v>363</v>
      </c>
      <c r="E38" s="335">
        <v>5.8380000000000001</v>
      </c>
      <c r="F38" s="335">
        <v>2.0190000000000001</v>
      </c>
      <c r="G38" s="336" t="s">
        <v>363</v>
      </c>
      <c r="H38" s="335"/>
      <c r="I38" s="335"/>
      <c r="J38" s="335"/>
      <c r="K38" s="335"/>
      <c r="L38" s="335"/>
      <c r="N38" s="175"/>
      <c r="O38" s="175"/>
    </row>
    <row r="39" spans="1:23" ht="14.65" hidden="1" outlineLevel="1" thickBot="1">
      <c r="B39" s="341" t="s">
        <v>373</v>
      </c>
      <c r="C39" s="342">
        <v>6299.223</v>
      </c>
      <c r="D39" s="342">
        <v>670.49199999999996</v>
      </c>
      <c r="E39" s="342">
        <v>5628.7309999999998</v>
      </c>
      <c r="F39" s="342">
        <v>1800.28</v>
      </c>
      <c r="G39" s="343" t="s">
        <v>460</v>
      </c>
      <c r="H39" s="335"/>
      <c r="I39" s="335"/>
      <c r="J39" s="335"/>
      <c r="K39" s="335"/>
      <c r="L39" s="335"/>
      <c r="N39" s="175"/>
      <c r="O39" s="175"/>
    </row>
    <row r="40" spans="1:23" hidden="1" outlineLevel="1">
      <c r="B40" s="230"/>
      <c r="C40" s="186"/>
      <c r="D40" s="186"/>
      <c r="E40" s="187"/>
      <c r="F40" s="188"/>
      <c r="G40" s="186"/>
      <c r="H40" s="186"/>
      <c r="I40" s="187"/>
      <c r="K40" s="175"/>
      <c r="M40" s="175"/>
      <c r="N40" s="175"/>
      <c r="O40" s="175"/>
    </row>
    <row r="41" spans="1:23" hidden="1" outlineLevel="1">
      <c r="B41" s="543"/>
      <c r="C41" s="543"/>
      <c r="D41" s="543"/>
      <c r="E41" s="543"/>
      <c r="F41" s="543"/>
      <c r="G41" s="543"/>
      <c r="H41" s="186"/>
      <c r="I41" s="187"/>
      <c r="K41" s="175"/>
      <c r="M41" s="175"/>
      <c r="N41" s="175"/>
      <c r="O41" s="175"/>
    </row>
    <row r="42" spans="1:23" collapsed="1">
      <c r="B42" s="189"/>
      <c r="C42" s="183"/>
      <c r="D42" s="183"/>
      <c r="E42" s="184"/>
      <c r="F42" s="185"/>
      <c r="G42" s="183"/>
      <c r="H42" s="183"/>
      <c r="I42" s="184"/>
      <c r="K42" s="175"/>
      <c r="M42" s="175"/>
      <c r="N42" s="175"/>
      <c r="O42" s="175"/>
    </row>
    <row r="43" spans="1:23">
      <c r="A43" s="8" t="s">
        <v>307</v>
      </c>
      <c r="B43" s="8"/>
      <c r="C43" s="33"/>
      <c r="D43" s="8"/>
      <c r="E43" s="8"/>
      <c r="F43" s="8"/>
      <c r="G43" s="8"/>
      <c r="H43" s="8"/>
      <c r="I43" s="8"/>
      <c r="J43" s="8"/>
      <c r="K43" s="8"/>
      <c r="L43" s="8"/>
      <c r="M43" s="8"/>
      <c r="N43" s="8"/>
      <c r="O43" s="8"/>
      <c r="P43" s="8"/>
      <c r="Q43" s="8"/>
      <c r="R43" s="8"/>
      <c r="S43" s="8"/>
      <c r="T43" s="8"/>
      <c r="U43" s="8"/>
      <c r="V43" s="8"/>
      <c r="W43" s="8"/>
    </row>
    <row r="44" spans="1:23" ht="14.65" hidden="1" outlineLevel="1" thickBot="1">
      <c r="N44" s="175"/>
    </row>
    <row r="45" spans="1:23" ht="14.65" hidden="1" outlineLevel="1" thickBot="1">
      <c r="B45" s="332"/>
      <c r="C45" s="333"/>
      <c r="D45" s="333"/>
      <c r="E45" s="333"/>
      <c r="F45" s="333"/>
      <c r="G45" s="333"/>
      <c r="H45" s="333"/>
      <c r="I45" s="333"/>
      <c r="J45" s="333"/>
      <c r="K45" s="333"/>
      <c r="L45" s="541"/>
      <c r="M45" s="542"/>
      <c r="N45" s="285"/>
      <c r="O45" s="286"/>
    </row>
    <row r="46" spans="1:23" ht="14.65" hidden="1" outlineLevel="1" thickBot="1">
      <c r="B46" s="332" t="s">
        <v>310</v>
      </c>
      <c r="C46" s="385">
        <v>2021</v>
      </c>
      <c r="D46" s="385">
        <v>2022</v>
      </c>
      <c r="E46" s="385">
        <v>2023</v>
      </c>
      <c r="F46" s="385">
        <v>2024</v>
      </c>
      <c r="G46" s="385">
        <v>2025</v>
      </c>
      <c r="H46" s="385">
        <v>2026</v>
      </c>
      <c r="I46" s="385">
        <v>2027</v>
      </c>
      <c r="J46" s="385">
        <v>2028</v>
      </c>
      <c r="K46" s="385">
        <v>2029</v>
      </c>
      <c r="L46" s="386" t="s">
        <v>349</v>
      </c>
      <c r="M46" s="386" t="s">
        <v>411</v>
      </c>
    </row>
    <row r="47" spans="1:23" hidden="1" outlineLevel="1">
      <c r="B47" s="380" t="s">
        <v>308</v>
      </c>
      <c r="C47" s="520" t="s">
        <v>363</v>
      </c>
      <c r="D47" s="520" t="s">
        <v>363</v>
      </c>
      <c r="E47" s="520" t="s">
        <v>363</v>
      </c>
      <c r="F47" s="381">
        <v>227</v>
      </c>
      <c r="G47" s="521" t="s">
        <v>363</v>
      </c>
      <c r="H47" s="381">
        <v>450</v>
      </c>
      <c r="I47" s="381">
        <v>550</v>
      </c>
      <c r="J47" s="381">
        <v>450</v>
      </c>
      <c r="K47" s="381">
        <v>675</v>
      </c>
      <c r="L47" s="381">
        <v>600</v>
      </c>
      <c r="M47" s="382">
        <v>500</v>
      </c>
    </row>
    <row r="48" spans="1:23" hidden="1" outlineLevel="1">
      <c r="B48" s="468" t="s">
        <v>418</v>
      </c>
      <c r="C48" s="331"/>
      <c r="D48" s="331"/>
      <c r="E48" s="331"/>
      <c r="F48" s="331">
        <v>227</v>
      </c>
      <c r="G48" s="331"/>
      <c r="H48" s="331"/>
      <c r="I48" s="331"/>
      <c r="J48" s="331"/>
      <c r="K48" s="331"/>
      <c r="L48" s="331"/>
      <c r="M48" s="383"/>
    </row>
    <row r="49" spans="1:23" hidden="1" outlineLevel="1">
      <c r="B49" s="468" t="s">
        <v>412</v>
      </c>
      <c r="C49" s="331"/>
      <c r="D49" s="331"/>
      <c r="E49" s="331"/>
      <c r="F49" s="331"/>
      <c r="G49" s="331"/>
      <c r="H49" s="331">
        <v>450</v>
      </c>
      <c r="I49" s="331"/>
      <c r="J49" s="331"/>
      <c r="K49" s="331"/>
      <c r="L49" s="331"/>
      <c r="M49" s="383"/>
    </row>
    <row r="50" spans="1:23" ht="15.75" hidden="1" customHeight="1" outlineLevel="1">
      <c r="B50" s="468" t="s">
        <v>413</v>
      </c>
      <c r="C50" s="331"/>
      <c r="D50" s="331"/>
      <c r="E50" s="331"/>
      <c r="F50" s="331"/>
      <c r="G50" s="331"/>
      <c r="H50" s="331"/>
      <c r="I50" s="331">
        <v>550</v>
      </c>
      <c r="J50" s="331"/>
      <c r="K50" s="331"/>
      <c r="L50" s="331"/>
      <c r="M50" s="383"/>
    </row>
    <row r="51" spans="1:23" ht="16.5" hidden="1" customHeight="1" outlineLevel="1">
      <c r="B51" s="468" t="s">
        <v>414</v>
      </c>
      <c r="C51" s="331"/>
      <c r="D51" s="331"/>
      <c r="E51" s="331"/>
      <c r="F51" s="331"/>
      <c r="G51" s="331"/>
      <c r="H51" s="331"/>
      <c r="I51" s="331"/>
      <c r="J51" s="331">
        <v>450</v>
      </c>
      <c r="K51" s="331"/>
      <c r="L51" s="331"/>
      <c r="M51" s="383"/>
    </row>
    <row r="52" spans="1:23" hidden="1" outlineLevel="1">
      <c r="B52" s="468" t="s">
        <v>415</v>
      </c>
      <c r="C52" s="331"/>
      <c r="D52" s="331"/>
      <c r="E52" s="331"/>
      <c r="F52" s="331"/>
      <c r="G52" s="331"/>
      <c r="H52" s="331"/>
      <c r="I52" s="331"/>
      <c r="J52" s="331"/>
      <c r="K52" s="331">
        <v>675</v>
      </c>
      <c r="L52" s="331"/>
      <c r="M52" s="383"/>
    </row>
    <row r="53" spans="1:23" ht="17.25" hidden="1" customHeight="1" outlineLevel="1">
      <c r="B53" s="468" t="s">
        <v>416</v>
      </c>
      <c r="C53" s="331"/>
      <c r="D53" s="331"/>
      <c r="E53" s="331"/>
      <c r="F53" s="331"/>
      <c r="G53" s="331"/>
      <c r="H53" s="331"/>
      <c r="I53" s="331"/>
      <c r="J53" s="331"/>
      <c r="K53" s="331"/>
      <c r="L53" s="331">
        <v>600</v>
      </c>
      <c r="M53" s="383"/>
    </row>
    <row r="54" spans="1:23" ht="17.25" hidden="1" customHeight="1" outlineLevel="1">
      <c r="B54" s="468" t="s">
        <v>417</v>
      </c>
      <c r="C54" s="331"/>
      <c r="D54" s="331"/>
      <c r="E54" s="331"/>
      <c r="F54" s="331"/>
      <c r="G54" s="331"/>
      <c r="H54" s="331"/>
      <c r="I54" s="331"/>
      <c r="J54" s="331"/>
      <c r="K54" s="331"/>
      <c r="L54" s="331"/>
      <c r="M54" s="383">
        <v>500</v>
      </c>
    </row>
    <row r="55" spans="1:23" ht="28.5" hidden="1" customHeight="1" outlineLevel="1">
      <c r="B55" s="330" t="s">
        <v>396</v>
      </c>
      <c r="C55" s="331">
        <v>44</v>
      </c>
      <c r="D55" s="331">
        <v>61</v>
      </c>
      <c r="E55" s="331">
        <v>109</v>
      </c>
      <c r="F55" s="331">
        <v>111</v>
      </c>
      <c r="G55" s="331">
        <v>100</v>
      </c>
      <c r="H55" s="331">
        <v>121</v>
      </c>
      <c r="I55" s="331">
        <v>4</v>
      </c>
      <c r="J55" s="331">
        <v>33</v>
      </c>
      <c r="K55" s="331">
        <v>16</v>
      </c>
      <c r="L55" s="331">
        <v>29</v>
      </c>
      <c r="M55" s="383">
        <v>132</v>
      </c>
    </row>
    <row r="56" spans="1:23" hidden="1" outlineLevel="1">
      <c r="B56" s="330" t="s">
        <v>309</v>
      </c>
      <c r="C56" s="331">
        <v>47</v>
      </c>
      <c r="D56" s="331">
        <v>67</v>
      </c>
      <c r="E56" s="331">
        <v>356</v>
      </c>
      <c r="F56" s="331">
        <v>342</v>
      </c>
      <c r="G56" s="331">
        <v>729</v>
      </c>
      <c r="H56" s="331">
        <v>35</v>
      </c>
      <c r="I56" s="331">
        <v>167</v>
      </c>
      <c r="J56" s="331">
        <v>45</v>
      </c>
      <c r="K56" s="331">
        <v>117</v>
      </c>
      <c r="L56" s="331">
        <v>46</v>
      </c>
      <c r="M56" s="384">
        <v>-6</v>
      </c>
    </row>
    <row r="57" spans="1:23" ht="14.65" hidden="1" outlineLevel="1" thickBot="1">
      <c r="B57" s="378" t="s">
        <v>306</v>
      </c>
      <c r="C57" s="466">
        <v>91.11</v>
      </c>
      <c r="D57" s="466">
        <v>127.65600000000001</v>
      </c>
      <c r="E57" s="466">
        <v>465.65300000000002</v>
      </c>
      <c r="F57" s="466">
        <v>680.16700000000003</v>
      </c>
      <c r="G57" s="466">
        <v>829.53599999999994</v>
      </c>
      <c r="H57" s="466">
        <v>605.56299999999999</v>
      </c>
      <c r="I57" s="466">
        <v>721.14300000000003</v>
      </c>
      <c r="J57" s="466">
        <v>528.702</v>
      </c>
      <c r="K57" s="466">
        <v>807.78700000000003</v>
      </c>
      <c r="L57" s="466">
        <v>675.82299999999998</v>
      </c>
      <c r="M57" s="467">
        <v>626.803</v>
      </c>
    </row>
    <row r="58" spans="1:23" ht="14.65" hidden="1" outlineLevel="1" thickBot="1">
      <c r="B58" s="379" t="s">
        <v>395</v>
      </c>
      <c r="C58" s="387">
        <v>1.4789999999999999E-2</v>
      </c>
      <c r="D58" s="387">
        <v>2.0719999999999999E-2</v>
      </c>
      <c r="E58" s="387">
        <v>7.5590000000000004E-2</v>
      </c>
      <c r="F58" s="387">
        <v>0.11042</v>
      </c>
      <c r="G58" s="387">
        <v>0.13467000000000001</v>
      </c>
      <c r="H58" s="387">
        <v>9.8309999999999995E-2</v>
      </c>
      <c r="I58" s="387">
        <v>0.11706999999999999</v>
      </c>
      <c r="J58" s="387">
        <v>8.5830000000000004E-2</v>
      </c>
      <c r="K58" s="387">
        <v>0.13114000000000001</v>
      </c>
      <c r="L58" s="387">
        <v>0.10971</v>
      </c>
      <c r="M58" s="388">
        <v>0.10174999999999999</v>
      </c>
      <c r="N58" s="318"/>
    </row>
    <row r="59" spans="1:23" hidden="1" outlineLevel="1">
      <c r="B59" s="463"/>
      <c r="C59" s="464"/>
      <c r="D59" s="464"/>
      <c r="E59" s="464"/>
      <c r="F59" s="464"/>
      <c r="G59" s="464"/>
      <c r="H59" s="464"/>
      <c r="I59" s="464"/>
      <c r="J59" s="464"/>
      <c r="K59" s="464"/>
      <c r="L59" s="464"/>
      <c r="M59" s="465"/>
      <c r="N59" s="318"/>
    </row>
    <row r="60" spans="1:23" collapsed="1"/>
    <row r="61" spans="1:23">
      <c r="A61" s="8" t="s">
        <v>477</v>
      </c>
      <c r="B61" s="8"/>
      <c r="C61" s="33"/>
      <c r="D61" s="8"/>
      <c r="E61" s="8"/>
      <c r="F61" s="8"/>
      <c r="G61" s="8"/>
      <c r="H61" s="8"/>
      <c r="I61" s="8"/>
      <c r="J61" s="8"/>
      <c r="K61" s="8"/>
      <c r="L61" s="8"/>
      <c r="M61" s="8"/>
      <c r="N61" s="8"/>
      <c r="O61" s="8"/>
      <c r="P61" s="8"/>
      <c r="Q61" s="8"/>
      <c r="R61" s="8"/>
      <c r="S61" s="8"/>
      <c r="T61" s="8"/>
      <c r="U61" s="8"/>
      <c r="V61" s="8"/>
      <c r="W61" s="8"/>
    </row>
    <row r="62" spans="1:23" ht="14.65" hidden="1" outlineLevel="1" thickBot="1">
      <c r="B62" s="201"/>
      <c r="L62" s="201"/>
    </row>
    <row r="63" spans="1:23" ht="14.65" hidden="1" outlineLevel="1" thickBot="1">
      <c r="B63" s="190" t="s">
        <v>314</v>
      </c>
      <c r="C63" s="486" t="s">
        <v>448</v>
      </c>
      <c r="D63" s="487" t="s">
        <v>378</v>
      </c>
      <c r="E63" s="492"/>
      <c r="F63" s="492"/>
    </row>
    <row r="64" spans="1:23" hidden="1" outlineLevel="1">
      <c r="B64" s="350" t="s">
        <v>311</v>
      </c>
      <c r="C64" s="437">
        <v>86.784120000000001</v>
      </c>
      <c r="D64" s="438">
        <v>105.64238</v>
      </c>
      <c r="E64" s="493"/>
      <c r="F64" s="493"/>
      <c r="H64" s="159"/>
      <c r="I64" s="159"/>
      <c r="J64" s="159"/>
    </row>
    <row r="65" spans="1:23" hidden="1" outlineLevel="1">
      <c r="B65" s="469" t="s">
        <v>312</v>
      </c>
      <c r="C65" s="477">
        <v>-170.8783</v>
      </c>
      <c r="D65" s="478">
        <v>-179.32391999999999</v>
      </c>
      <c r="E65" s="493"/>
      <c r="F65" s="493"/>
      <c r="H65" s="159"/>
      <c r="I65" s="159"/>
      <c r="J65" s="159"/>
    </row>
    <row r="66" spans="1:23" ht="28.5" hidden="1" outlineLevel="1">
      <c r="B66" s="469" t="s">
        <v>313</v>
      </c>
      <c r="C66" s="477">
        <v>1.05339</v>
      </c>
      <c r="D66" s="525" t="s">
        <v>363</v>
      </c>
      <c r="E66" s="493"/>
      <c r="F66" s="493"/>
      <c r="H66" s="159"/>
      <c r="I66" s="159"/>
      <c r="J66" s="159"/>
    </row>
    <row r="67" spans="1:23" hidden="1" outlineLevel="1">
      <c r="B67" s="469" t="s">
        <v>469</v>
      </c>
      <c r="C67" s="477">
        <v>-82.774370000000005</v>
      </c>
      <c r="D67" s="478">
        <v>-90.881990000000002</v>
      </c>
      <c r="E67" s="493"/>
      <c r="F67" s="493"/>
      <c r="H67" s="159"/>
      <c r="I67" s="159"/>
      <c r="J67" s="159"/>
    </row>
    <row r="68" spans="1:23" hidden="1" outlineLevel="1">
      <c r="B68" s="469" t="s">
        <v>470</v>
      </c>
      <c r="C68" s="477">
        <v>6.0000000000000002E-5</v>
      </c>
      <c r="D68" s="478">
        <v>3.61E-2</v>
      </c>
      <c r="E68" s="493"/>
      <c r="F68" s="493"/>
      <c r="H68" s="159"/>
      <c r="I68" s="159"/>
      <c r="J68" s="159"/>
    </row>
    <row r="69" spans="1:23" hidden="1" outlineLevel="1">
      <c r="B69" s="469" t="s">
        <v>471</v>
      </c>
      <c r="C69" s="477">
        <v>19.997530000000001</v>
      </c>
      <c r="D69" s="478">
        <v>38.527189999999997</v>
      </c>
      <c r="E69" s="493"/>
      <c r="F69" s="493"/>
      <c r="H69" s="159"/>
      <c r="I69" s="159"/>
      <c r="J69" s="159"/>
    </row>
    <row r="70" spans="1:23" ht="15" hidden="1" customHeight="1" outlineLevel="1">
      <c r="B70" s="469" t="s">
        <v>472</v>
      </c>
      <c r="C70" s="477">
        <v>127.67201</v>
      </c>
      <c r="D70" s="478">
        <v>141.06365</v>
      </c>
      <c r="E70" s="493"/>
      <c r="F70" s="493"/>
      <c r="H70" s="159"/>
      <c r="I70" s="159"/>
      <c r="J70" s="159"/>
    </row>
    <row r="71" spans="1:23" hidden="1" outlineLevel="1">
      <c r="B71" s="287" t="s">
        <v>302</v>
      </c>
      <c r="C71" s="472">
        <v>-18.14556</v>
      </c>
      <c r="D71" s="473">
        <v>15.15733</v>
      </c>
      <c r="E71" s="493"/>
      <c r="F71" s="493"/>
      <c r="H71" s="159"/>
      <c r="I71" s="159"/>
      <c r="J71" s="159"/>
    </row>
    <row r="72" spans="1:23" hidden="1" outlineLevel="1">
      <c r="B72" s="469" t="s">
        <v>473</v>
      </c>
      <c r="C72" s="477">
        <v>-127.67201</v>
      </c>
      <c r="D72" s="478">
        <v>-141.06365</v>
      </c>
      <c r="E72" s="493"/>
      <c r="F72" s="493"/>
      <c r="H72" s="159"/>
      <c r="I72" s="159"/>
      <c r="J72" s="159"/>
    </row>
    <row r="73" spans="1:23" hidden="1" outlineLevel="1">
      <c r="B73" s="287" t="s">
        <v>277</v>
      </c>
      <c r="C73" s="472">
        <v>-145.81756999999999</v>
      </c>
      <c r="D73" s="473">
        <v>-125.90631999999999</v>
      </c>
      <c r="E73" s="493"/>
      <c r="F73" s="493"/>
      <c r="H73" s="159"/>
      <c r="I73" s="159"/>
      <c r="J73" s="159"/>
    </row>
    <row r="74" spans="1:23" ht="28.5" hidden="1" outlineLevel="1">
      <c r="B74" s="469" t="s">
        <v>474</v>
      </c>
      <c r="C74" s="526" t="s">
        <v>363</v>
      </c>
      <c r="D74" s="478">
        <v>23.6782</v>
      </c>
      <c r="E74" s="493"/>
      <c r="F74" s="493"/>
      <c r="H74" s="159"/>
      <c r="I74" s="159"/>
      <c r="J74" s="159"/>
    </row>
    <row r="75" spans="1:23" hidden="1" outlineLevel="1">
      <c r="B75" s="469" t="s">
        <v>475</v>
      </c>
      <c r="C75" s="477">
        <v>-2.8587500000000001</v>
      </c>
      <c r="D75" s="525" t="s">
        <v>363</v>
      </c>
      <c r="E75" s="493"/>
      <c r="F75" s="493"/>
      <c r="H75" s="159"/>
      <c r="I75" s="159"/>
      <c r="J75" s="159"/>
    </row>
    <row r="76" spans="1:23" hidden="1" outlineLevel="1">
      <c r="B76" s="287" t="s">
        <v>281</v>
      </c>
      <c r="C76" s="472">
        <v>-148.67632</v>
      </c>
      <c r="D76" s="473">
        <v>-102.22812</v>
      </c>
      <c r="E76" s="493"/>
      <c r="F76" s="493"/>
      <c r="H76" s="159"/>
      <c r="I76" s="159"/>
      <c r="J76" s="159"/>
    </row>
    <row r="77" spans="1:23" hidden="1" outlineLevel="1">
      <c r="B77" s="469" t="s">
        <v>476</v>
      </c>
      <c r="C77" s="477">
        <v>-29.371880000000001</v>
      </c>
      <c r="D77" s="478">
        <v>-30.840910000000001</v>
      </c>
      <c r="E77" s="493"/>
      <c r="F77" s="493"/>
      <c r="H77" s="159"/>
      <c r="I77" s="159"/>
      <c r="J77" s="159"/>
    </row>
    <row r="78" spans="1:23" ht="14.65" hidden="1" outlineLevel="1" thickBot="1">
      <c r="B78" s="349" t="s">
        <v>437</v>
      </c>
      <c r="C78" s="291">
        <v>-178.04821779</v>
      </c>
      <c r="D78" s="292">
        <v>-133.06885840999999</v>
      </c>
      <c r="E78" s="493"/>
      <c r="F78" s="493"/>
      <c r="H78" s="159"/>
      <c r="I78" s="159"/>
      <c r="J78" s="159"/>
    </row>
    <row r="79" spans="1:23" collapsed="1"/>
    <row r="80" spans="1:23">
      <c r="A80" s="8" t="s">
        <v>315</v>
      </c>
      <c r="B80" s="8"/>
      <c r="C80" s="33"/>
      <c r="D80" s="8"/>
      <c r="E80" s="8"/>
      <c r="F80" s="8"/>
      <c r="G80" s="8"/>
      <c r="H80" s="8"/>
      <c r="I80" s="8"/>
      <c r="J80" s="8"/>
      <c r="K80" s="8"/>
      <c r="L80" s="8"/>
      <c r="M80" s="8"/>
      <c r="N80" s="8"/>
      <c r="O80" s="8"/>
      <c r="P80" s="8"/>
      <c r="Q80" s="8"/>
      <c r="R80" s="8"/>
      <c r="S80" s="8"/>
      <c r="T80" s="8"/>
      <c r="U80" s="8"/>
      <c r="V80" s="8"/>
      <c r="W80" s="8"/>
    </row>
    <row r="81" spans="2:17" ht="14.65" hidden="1" outlineLevel="1" thickBot="1">
      <c r="B81" s="201"/>
    </row>
    <row r="82" spans="2:17" ht="14.65" hidden="1" outlineLevel="1" thickBot="1">
      <c r="B82" s="190" t="s">
        <v>321</v>
      </c>
      <c r="C82" s="486" t="s">
        <v>448</v>
      </c>
      <c r="D82" s="487" t="s">
        <v>378</v>
      </c>
      <c r="E82" s="497"/>
      <c r="F82" s="497"/>
      <c r="M82" s="190" t="s">
        <v>419</v>
      </c>
      <c r="N82" s="457" t="s">
        <v>448</v>
      </c>
      <c r="O82" s="458" t="s">
        <v>378</v>
      </c>
    </row>
    <row r="83" spans="2:17" ht="15" hidden="1" customHeight="1" outlineLevel="1">
      <c r="B83" s="310" t="s">
        <v>316</v>
      </c>
      <c r="C83" s="326">
        <v>95</v>
      </c>
      <c r="D83" s="327">
        <v>108</v>
      </c>
      <c r="E83" s="494"/>
      <c r="F83" s="494"/>
      <c r="G83" s="159"/>
      <c r="H83" s="159"/>
      <c r="I83" s="159"/>
      <c r="J83" s="159"/>
      <c r="M83" s="310" t="s">
        <v>420</v>
      </c>
      <c r="N83" s="326">
        <v>167.08426</v>
      </c>
      <c r="O83" s="327">
        <v>173.78868</v>
      </c>
      <c r="P83" s="524"/>
      <c r="Q83" s="524"/>
    </row>
    <row r="84" spans="2:17" ht="29" hidden="1" customHeight="1" outlineLevel="1">
      <c r="B84" s="288" t="s">
        <v>317</v>
      </c>
      <c r="C84" s="293">
        <v>25</v>
      </c>
      <c r="D84" s="294">
        <v>44</v>
      </c>
      <c r="E84" s="494"/>
      <c r="F84" s="494"/>
      <c r="G84" s="159"/>
      <c r="H84" s="159"/>
      <c r="I84" s="159"/>
      <c r="J84" s="159"/>
      <c r="M84" s="469" t="s">
        <v>421</v>
      </c>
      <c r="N84" s="303">
        <v>4.9583899999799996</v>
      </c>
      <c r="O84" s="470">
        <v>5.2785599999799997</v>
      </c>
      <c r="P84" s="524"/>
      <c r="Q84" s="524"/>
    </row>
    <row r="85" spans="2:17" hidden="1" outlineLevel="1">
      <c r="B85" s="323" t="s">
        <v>318</v>
      </c>
      <c r="C85" s="295">
        <v>0</v>
      </c>
      <c r="D85" s="296">
        <v>21</v>
      </c>
      <c r="E85" s="495"/>
      <c r="F85" s="495"/>
      <c r="G85" s="159"/>
      <c r="H85" s="159"/>
      <c r="I85" s="159"/>
      <c r="J85" s="159"/>
      <c r="M85" s="323" t="s">
        <v>422</v>
      </c>
      <c r="N85" s="303">
        <v>1.976124</v>
      </c>
      <c r="O85" s="470">
        <v>1.65198</v>
      </c>
      <c r="P85" s="524"/>
      <c r="Q85" s="524"/>
    </row>
    <row r="86" spans="2:17" ht="28.9" hidden="1" outlineLevel="1" thickBot="1">
      <c r="B86" s="287" t="s">
        <v>319</v>
      </c>
      <c r="C86" s="297">
        <v>120</v>
      </c>
      <c r="D86" s="298">
        <v>153</v>
      </c>
      <c r="E86" s="496"/>
      <c r="F86" s="498"/>
      <c r="G86" s="159"/>
      <c r="H86" s="159"/>
      <c r="I86" s="159"/>
      <c r="J86" s="159"/>
      <c r="M86" s="349" t="s">
        <v>423</v>
      </c>
      <c r="N86" s="305">
        <v>174</v>
      </c>
      <c r="O86" s="471">
        <v>181</v>
      </c>
      <c r="P86" s="524"/>
      <c r="Q86" s="524"/>
    </row>
    <row r="87" spans="2:17" ht="28.9" hidden="1" outlineLevel="1" thickBot="1">
      <c r="B87" s="299" t="s">
        <v>320</v>
      </c>
      <c r="C87" s="300">
        <v>2</v>
      </c>
      <c r="D87" s="301">
        <v>2</v>
      </c>
      <c r="E87" s="499"/>
      <c r="F87" s="499"/>
      <c r="G87" s="159"/>
      <c r="H87" s="159"/>
      <c r="I87" s="159"/>
      <c r="J87" s="159"/>
    </row>
    <row r="88" spans="2:17" ht="14.65" hidden="1" outlineLevel="1" thickBot="1">
      <c r="E88" s="286"/>
      <c r="F88" s="286"/>
    </row>
    <row r="89" spans="2:17" ht="14.65" hidden="1" outlineLevel="1" thickBot="1">
      <c r="B89" s="190" t="s">
        <v>322</v>
      </c>
      <c r="C89" s="486" t="s">
        <v>448</v>
      </c>
      <c r="D89" s="487" t="s">
        <v>378</v>
      </c>
      <c r="E89" s="497"/>
      <c r="F89" s="497"/>
    </row>
    <row r="90" spans="2:17" ht="15" hidden="1" customHeight="1" outlineLevel="1">
      <c r="B90" s="310" t="s">
        <v>316</v>
      </c>
      <c r="C90" s="326">
        <v>140</v>
      </c>
      <c r="D90" s="327">
        <v>145</v>
      </c>
      <c r="E90" s="494"/>
      <c r="F90" s="494"/>
      <c r="G90" s="193"/>
      <c r="H90" s="193"/>
      <c r="I90" s="193"/>
      <c r="J90" s="193"/>
    </row>
    <row r="91" spans="2:17" ht="14.25" hidden="1" customHeight="1" outlineLevel="1">
      <c r="B91" s="288" t="s">
        <v>317</v>
      </c>
      <c r="C91" s="293">
        <v>41</v>
      </c>
      <c r="D91" s="294">
        <v>133</v>
      </c>
      <c r="E91" s="494"/>
      <c r="F91" s="494"/>
      <c r="G91" s="193"/>
      <c r="H91" s="193"/>
      <c r="I91" s="193"/>
      <c r="J91" s="193"/>
    </row>
    <row r="92" spans="2:17" hidden="1" outlineLevel="1">
      <c r="B92" s="323" t="s">
        <v>318</v>
      </c>
      <c r="C92" s="295">
        <v>14</v>
      </c>
      <c r="D92" s="296">
        <v>104</v>
      </c>
      <c r="E92" s="495"/>
      <c r="F92" s="495"/>
      <c r="G92" s="193"/>
      <c r="H92" s="193"/>
      <c r="I92" s="193"/>
      <c r="J92" s="193"/>
    </row>
    <row r="93" spans="2:17" hidden="1" outlineLevel="1">
      <c r="B93" s="302" t="s">
        <v>323</v>
      </c>
      <c r="C93" s="303">
        <v>181</v>
      </c>
      <c r="D93" s="470">
        <v>278</v>
      </c>
      <c r="E93" s="500"/>
      <c r="F93" s="500"/>
      <c r="J93" s="136"/>
    </row>
    <row r="94" spans="2:17" ht="14.65" hidden="1" outlineLevel="1" thickBot="1">
      <c r="B94" s="304" t="s">
        <v>436</v>
      </c>
      <c r="C94" s="305">
        <v>167</v>
      </c>
      <c r="D94" s="471">
        <v>174</v>
      </c>
      <c r="E94" s="501"/>
      <c r="F94" s="502"/>
    </row>
    <row r="95" spans="2:17" ht="14.65" hidden="1" outlineLevel="1" thickBot="1">
      <c r="E95" s="286"/>
      <c r="F95" s="286"/>
    </row>
    <row r="96" spans="2:17" ht="14.65" hidden="1" outlineLevel="1" thickBot="1">
      <c r="B96" s="190" t="s">
        <v>324</v>
      </c>
      <c r="C96" s="486" t="s">
        <v>448</v>
      </c>
      <c r="D96" s="487" t="s">
        <v>378</v>
      </c>
      <c r="E96" s="497"/>
      <c r="F96" s="497"/>
    </row>
    <row r="97" spans="1:23" ht="15" hidden="1" customHeight="1" outlineLevel="1">
      <c r="B97" s="310" t="s">
        <v>316</v>
      </c>
      <c r="C97" s="326">
        <v>5</v>
      </c>
      <c r="D97" s="327">
        <v>5</v>
      </c>
      <c r="E97" s="494"/>
      <c r="F97" s="494"/>
    </row>
    <row r="98" spans="1:23" ht="16.5" hidden="1" customHeight="1" outlineLevel="1">
      <c r="B98" s="288" t="s">
        <v>317</v>
      </c>
      <c r="C98" s="293">
        <v>0</v>
      </c>
      <c r="D98" s="294">
        <v>0</v>
      </c>
      <c r="E98" s="494"/>
      <c r="F98" s="494"/>
    </row>
    <row r="99" spans="1:23" hidden="1" outlineLevel="1">
      <c r="B99" s="323" t="s">
        <v>318</v>
      </c>
      <c r="C99" s="295">
        <v>0</v>
      </c>
      <c r="D99" s="294">
        <v>0</v>
      </c>
      <c r="E99" s="495"/>
      <c r="F99" s="495"/>
    </row>
    <row r="100" spans="1:23" hidden="1" outlineLevel="1">
      <c r="B100" s="302" t="s">
        <v>325</v>
      </c>
      <c r="C100" s="303">
        <v>5</v>
      </c>
      <c r="D100" s="470">
        <v>5</v>
      </c>
      <c r="E100" s="503"/>
      <c r="F100" s="503"/>
    </row>
    <row r="101" spans="1:23" ht="14.65" hidden="1" outlineLevel="1" thickBot="1">
      <c r="B101" s="304" t="s">
        <v>436</v>
      </c>
      <c r="C101" s="305">
        <v>5</v>
      </c>
      <c r="D101" s="471">
        <v>5</v>
      </c>
      <c r="E101" s="501"/>
      <c r="F101" s="501"/>
    </row>
    <row r="102" spans="1:23" collapsed="1"/>
    <row r="103" spans="1:23">
      <c r="A103" s="8" t="s">
        <v>326</v>
      </c>
      <c r="B103" s="8"/>
      <c r="C103" s="33"/>
      <c r="D103" s="8"/>
      <c r="E103" s="8"/>
      <c r="F103" s="8"/>
      <c r="G103" s="8"/>
      <c r="H103" s="8"/>
      <c r="I103" s="8"/>
      <c r="J103" s="8"/>
      <c r="K103" s="8"/>
      <c r="L103" s="8"/>
      <c r="M103" s="8"/>
      <c r="N103" s="8"/>
      <c r="O103" s="8"/>
      <c r="P103" s="8"/>
      <c r="Q103" s="8"/>
      <c r="R103" s="8"/>
      <c r="S103" s="8"/>
      <c r="T103" s="8"/>
      <c r="U103" s="8"/>
      <c r="V103" s="8"/>
      <c r="W103" s="8"/>
    </row>
    <row r="104" spans="1:23" ht="14.65" hidden="1" outlineLevel="1" thickBot="1">
      <c r="B104" s="201"/>
    </row>
    <row r="105" spans="1:23" ht="14.65" hidden="1" outlineLevel="1" thickBot="1">
      <c r="B105" s="190" t="s">
        <v>330</v>
      </c>
      <c r="C105" s="486" t="s">
        <v>448</v>
      </c>
      <c r="D105" s="487" t="s">
        <v>378</v>
      </c>
      <c r="E105" s="497"/>
      <c r="F105" s="497"/>
      <c r="M105" s="190" t="s">
        <v>424</v>
      </c>
      <c r="N105" s="457" t="s">
        <v>448</v>
      </c>
      <c r="O105" s="458" t="s">
        <v>378</v>
      </c>
    </row>
    <row r="106" spans="1:23" hidden="1" outlineLevel="1">
      <c r="B106" s="310" t="s">
        <v>327</v>
      </c>
      <c r="C106" s="324">
        <v>638</v>
      </c>
      <c r="D106" s="325">
        <v>600</v>
      </c>
      <c r="E106" s="491"/>
      <c r="F106" s="491"/>
      <c r="G106" s="159"/>
      <c r="H106" s="159"/>
      <c r="I106" s="159"/>
      <c r="J106" s="159"/>
      <c r="M106" s="310" t="s">
        <v>425</v>
      </c>
      <c r="N106" s="324">
        <v>-1.1233989099999999</v>
      </c>
      <c r="O106" s="325">
        <v>-0.523940140000001</v>
      </c>
      <c r="P106" s="447"/>
      <c r="Q106" s="447"/>
      <c r="R106" s="447"/>
      <c r="S106" s="447"/>
      <c r="T106" s="447"/>
      <c r="U106" s="447"/>
    </row>
    <row r="107" spans="1:23" hidden="1" outlineLevel="1">
      <c r="B107" s="288" t="s">
        <v>328</v>
      </c>
      <c r="C107" s="289">
        <v>167</v>
      </c>
      <c r="D107" s="290">
        <v>174</v>
      </c>
      <c r="E107" s="491"/>
      <c r="F107" s="491"/>
      <c r="G107" s="159"/>
      <c r="H107" s="159"/>
      <c r="I107" s="159"/>
      <c r="J107" s="159"/>
      <c r="M107" s="288" t="s">
        <v>328</v>
      </c>
      <c r="N107" s="289">
        <v>1.9761200000000001</v>
      </c>
      <c r="O107" s="290">
        <v>1.65198</v>
      </c>
      <c r="P107" s="447"/>
      <c r="Q107" s="447"/>
      <c r="R107" s="447"/>
      <c r="S107" s="447"/>
      <c r="T107" s="447"/>
      <c r="U107" s="447"/>
    </row>
    <row r="108" spans="1:23" ht="14.65" hidden="1" outlineLevel="1" thickBot="1">
      <c r="B108" s="349" t="s">
        <v>329</v>
      </c>
      <c r="C108" s="291">
        <v>471</v>
      </c>
      <c r="D108" s="292">
        <v>427</v>
      </c>
      <c r="E108" s="493"/>
      <c r="F108" s="493"/>
      <c r="G108" s="159"/>
      <c r="H108" s="159"/>
      <c r="I108" s="159"/>
      <c r="J108" s="159"/>
      <c r="M108" s="349" t="s">
        <v>424</v>
      </c>
      <c r="N108" s="291">
        <v>-3.09951891</v>
      </c>
      <c r="O108" s="292">
        <v>-2.1759201400000001</v>
      </c>
      <c r="P108" s="447"/>
      <c r="Q108" s="447"/>
      <c r="R108" s="447"/>
      <c r="S108" s="447"/>
      <c r="T108" s="447"/>
      <c r="U108" s="447"/>
    </row>
    <row r="109" spans="1:23" ht="14.65" hidden="1" outlineLevel="1" thickBot="1">
      <c r="E109" s="286"/>
      <c r="F109" s="286"/>
      <c r="P109" s="447"/>
      <c r="Q109" s="447"/>
    </row>
    <row r="110" spans="1:23" ht="14.65" hidden="1" outlineLevel="1" thickBot="1">
      <c r="B110" s="190" t="s">
        <v>331</v>
      </c>
      <c r="C110" s="486" t="s">
        <v>448</v>
      </c>
      <c r="D110" s="487" t="s">
        <v>378</v>
      </c>
      <c r="E110" s="497"/>
      <c r="F110" s="497"/>
      <c r="H110" s="136"/>
      <c r="I110" s="136"/>
      <c r="J110" s="136"/>
      <c r="K110" s="136"/>
      <c r="M110" s="190" t="s">
        <v>426</v>
      </c>
      <c r="N110" s="457" t="s">
        <v>448</v>
      </c>
      <c r="O110" s="458" t="s">
        <v>378</v>
      </c>
      <c r="P110" s="447"/>
      <c r="Q110" s="447"/>
    </row>
    <row r="111" spans="1:23" hidden="1" outlineLevel="1">
      <c r="B111" s="310" t="s">
        <v>332</v>
      </c>
      <c r="C111" s="328">
        <v>31</v>
      </c>
      <c r="D111" s="329">
        <v>30</v>
      </c>
      <c r="E111" s="491"/>
      <c r="F111" s="491"/>
      <c r="G111" s="447"/>
      <c r="H111" s="447"/>
      <c r="I111" s="447"/>
      <c r="J111" s="447"/>
      <c r="K111" s="179"/>
      <c r="M111" s="310" t="s">
        <v>427</v>
      </c>
      <c r="N111" s="324">
        <v>667.64515070459993</v>
      </c>
      <c r="O111" s="325">
        <v>629.58328821000009</v>
      </c>
      <c r="P111" s="447"/>
      <c r="Q111" s="447"/>
      <c r="R111" s="447"/>
      <c r="S111" s="447"/>
      <c r="T111" s="447"/>
      <c r="U111" s="447"/>
    </row>
    <row r="112" spans="1:23" hidden="1" outlineLevel="1">
      <c r="B112" s="288" t="s">
        <v>328</v>
      </c>
      <c r="C112" s="306">
        <v>5</v>
      </c>
      <c r="D112" s="307">
        <v>5</v>
      </c>
      <c r="E112" s="491"/>
      <c r="F112" s="491"/>
      <c r="G112" s="447"/>
      <c r="H112" s="447"/>
      <c r="I112" s="447"/>
      <c r="J112" s="447"/>
      <c r="K112" s="179"/>
      <c r="M112" s="288" t="s">
        <v>328</v>
      </c>
      <c r="N112" s="289">
        <v>174</v>
      </c>
      <c r="O112" s="290">
        <v>181</v>
      </c>
      <c r="P112" s="447"/>
      <c r="Q112" s="447"/>
      <c r="R112" s="447"/>
      <c r="S112" s="447"/>
      <c r="T112" s="447"/>
      <c r="U112" s="447"/>
    </row>
    <row r="113" spans="1:23" ht="14.65" hidden="1" outlineLevel="1" thickBot="1">
      <c r="B113" s="349" t="s">
        <v>333</v>
      </c>
      <c r="C113" s="308">
        <v>26</v>
      </c>
      <c r="D113" s="309">
        <v>24</v>
      </c>
      <c r="E113" s="493"/>
      <c r="F113" s="493"/>
      <c r="G113" s="447"/>
      <c r="H113" s="447"/>
      <c r="I113" s="447"/>
      <c r="J113" s="447"/>
      <c r="K113" s="179"/>
      <c r="M113" s="349" t="s">
        <v>426</v>
      </c>
      <c r="N113" s="291">
        <v>494</v>
      </c>
      <c r="O113" s="292">
        <v>449</v>
      </c>
      <c r="P113" s="447"/>
      <c r="Q113" s="447"/>
      <c r="R113" s="447"/>
      <c r="S113" s="447"/>
      <c r="T113" s="447"/>
      <c r="U113" s="447"/>
    </row>
    <row r="114" spans="1:23" collapsed="1">
      <c r="H114" s="136"/>
      <c r="I114" s="136"/>
      <c r="J114" s="136"/>
      <c r="K114" s="136"/>
    </row>
    <row r="115" spans="1:23">
      <c r="A115" s="8" t="s">
        <v>338</v>
      </c>
      <c r="B115" s="8"/>
      <c r="C115" s="33"/>
      <c r="D115" s="8"/>
      <c r="E115" s="8"/>
      <c r="F115" s="8"/>
      <c r="G115" s="8"/>
      <c r="H115" s="8"/>
      <c r="I115" s="8"/>
      <c r="J115" s="8"/>
      <c r="K115" s="8"/>
      <c r="L115" s="8"/>
      <c r="M115" s="8"/>
      <c r="N115" s="8"/>
      <c r="O115" s="8"/>
      <c r="P115" s="8"/>
      <c r="Q115" s="8"/>
      <c r="R115" s="8"/>
      <c r="S115" s="8"/>
      <c r="T115" s="8"/>
      <c r="U115" s="8"/>
      <c r="V115" s="8"/>
      <c r="W115" s="8"/>
    </row>
    <row r="116" spans="1:23" ht="14.65" hidden="1" outlineLevel="1" thickBot="1"/>
    <row r="117" spans="1:23" hidden="1" outlineLevel="1">
      <c r="B117" s="190" t="s">
        <v>397</v>
      </c>
      <c r="C117" s="191" t="s">
        <v>448</v>
      </c>
      <c r="D117" s="192" t="s">
        <v>378</v>
      </c>
      <c r="H117" s="311"/>
    </row>
    <row r="118" spans="1:23" ht="17.25" hidden="1" customHeight="1" outlineLevel="1">
      <c r="B118" s="178" t="s">
        <v>339</v>
      </c>
      <c r="C118" s="312">
        <v>832.72898337244499</v>
      </c>
      <c r="D118" s="313">
        <v>842.60827198552795</v>
      </c>
    </row>
    <row r="119" spans="1:23" ht="32.25" hidden="1" customHeight="1" outlineLevel="1">
      <c r="B119" s="528" t="s">
        <v>343</v>
      </c>
      <c r="C119" s="312">
        <v>-5.9044943045341647</v>
      </c>
      <c r="D119" s="313">
        <v>-11.897015600873274</v>
      </c>
    </row>
    <row r="120" spans="1:23" ht="29.25" hidden="1" customHeight="1" outlineLevel="1">
      <c r="B120" s="178" t="s">
        <v>380</v>
      </c>
      <c r="C120" s="312">
        <v>826.8244890679108</v>
      </c>
      <c r="D120" s="313">
        <v>830.71125638465469</v>
      </c>
    </row>
    <row r="121" spans="1:23" ht="17.25" hidden="1" customHeight="1" outlineLevel="1">
      <c r="B121" s="178" t="s">
        <v>344</v>
      </c>
      <c r="C121" s="314">
        <v>42804.9</v>
      </c>
      <c r="D121" s="315">
        <v>39449.281000000003</v>
      </c>
    </row>
    <row r="122" spans="1:23" ht="17.25" hidden="1" customHeight="1" outlineLevel="1">
      <c r="B122" s="178" t="s">
        <v>381</v>
      </c>
      <c r="C122" s="312">
        <v>42269.644999999997</v>
      </c>
      <c r="D122" s="313">
        <v>39647.398000000001</v>
      </c>
    </row>
    <row r="123" spans="1:23" ht="33" hidden="1" customHeight="1" outlineLevel="1" thickBot="1">
      <c r="B123" s="180" t="s">
        <v>385</v>
      </c>
      <c r="C123" s="316">
        <v>6.5202384127578306</v>
      </c>
      <c r="D123" s="317">
        <v>6.9841595185696228</v>
      </c>
    </row>
    <row r="124" spans="1:23" hidden="1" outlineLevel="1">
      <c r="B124" s="348" t="s">
        <v>489</v>
      </c>
    </row>
    <row r="125" spans="1:23" hidden="1" outlineLevel="1">
      <c r="B125" t="s">
        <v>382</v>
      </c>
    </row>
    <row r="126" spans="1:23" hidden="1" outlineLevel="1"/>
    <row r="127" spans="1:23" ht="14.65" hidden="1" outlineLevel="1" thickBot="1"/>
    <row r="128" spans="1:23" hidden="1" outlineLevel="1">
      <c r="B128" s="190" t="s">
        <v>398</v>
      </c>
      <c r="C128" s="191" t="s">
        <v>448</v>
      </c>
      <c r="D128" s="192" t="s">
        <v>378</v>
      </c>
    </row>
    <row r="129" spans="1:23" hidden="1" outlineLevel="1">
      <c r="B129" s="178" t="s">
        <v>350</v>
      </c>
      <c r="C129" s="312">
        <v>409.08729737033997</v>
      </c>
      <c r="D129" s="313">
        <v>384.2358562206054</v>
      </c>
    </row>
    <row r="130" spans="1:23" ht="28.5" hidden="1" outlineLevel="1">
      <c r="B130" s="528" t="s">
        <v>351</v>
      </c>
      <c r="C130" s="312">
        <v>-10.089365616227093</v>
      </c>
      <c r="D130" s="313">
        <v>-8.4801579787366794</v>
      </c>
    </row>
    <row r="131" spans="1:23" hidden="1" outlineLevel="1">
      <c r="B131" s="178" t="s">
        <v>386</v>
      </c>
      <c r="C131" s="312">
        <v>398.99793175411287</v>
      </c>
      <c r="D131" s="313">
        <v>375.75569824186869</v>
      </c>
    </row>
    <row r="132" spans="1:23" hidden="1" outlineLevel="1">
      <c r="B132" s="178" t="s">
        <v>352</v>
      </c>
      <c r="C132" s="314">
        <v>4701.0460000000003</v>
      </c>
      <c r="D132" s="315">
        <v>4390.7569999999996</v>
      </c>
    </row>
    <row r="133" spans="1:23" hidden="1" outlineLevel="1">
      <c r="B133" s="178" t="s">
        <v>387</v>
      </c>
      <c r="C133" s="312">
        <v>4622.8644999999997</v>
      </c>
      <c r="D133" s="313">
        <v>4365.6305000000002</v>
      </c>
    </row>
    <row r="134" spans="1:23" ht="31.5" hidden="1" customHeight="1" outlineLevel="1" thickBot="1">
      <c r="B134" s="180" t="s">
        <v>383</v>
      </c>
      <c r="C134" s="316">
        <v>28.769891608266757</v>
      </c>
      <c r="D134" s="317">
        <v>28.690449046009785</v>
      </c>
    </row>
    <row r="135" spans="1:23" hidden="1" outlineLevel="1"/>
    <row r="136" spans="1:23" hidden="1" outlineLevel="1">
      <c r="B136" t="s">
        <v>353</v>
      </c>
    </row>
    <row r="137" spans="1:23" hidden="1" outlineLevel="1">
      <c r="B137" t="s">
        <v>354</v>
      </c>
    </row>
    <row r="138" spans="1:23" hidden="1" outlineLevel="1">
      <c r="B138" t="s">
        <v>384</v>
      </c>
    </row>
    <row r="139" spans="1:23" hidden="1" outlineLevel="1"/>
    <row r="140" spans="1:23" collapsed="1"/>
    <row r="141" spans="1:23">
      <c r="A141" s="8" t="s">
        <v>428</v>
      </c>
      <c r="B141" s="8"/>
      <c r="C141" s="33"/>
      <c r="D141" s="8"/>
      <c r="E141" s="8"/>
      <c r="F141" s="8"/>
      <c r="G141" s="8"/>
      <c r="H141" s="8"/>
      <c r="I141" s="8"/>
      <c r="J141" s="8"/>
      <c r="K141" s="8"/>
      <c r="L141" s="8"/>
      <c r="M141" s="8"/>
      <c r="N141" s="8"/>
      <c r="O141" s="8"/>
      <c r="P141" s="8"/>
      <c r="Q141" s="8"/>
      <c r="R141" s="8"/>
      <c r="S141" s="8"/>
      <c r="T141" s="8"/>
      <c r="U141" s="8"/>
      <c r="V141" s="8"/>
      <c r="W141" s="8"/>
    </row>
    <row r="142" spans="1:23" hidden="1" outlineLevel="1"/>
    <row r="143" spans="1:23" ht="14.65" hidden="1" outlineLevel="1" thickBot="1"/>
    <row r="144" spans="1:23" ht="14.65" hidden="1" outlineLevel="1" thickBot="1">
      <c r="B144" s="190" t="s">
        <v>429</v>
      </c>
      <c r="C144" s="486" t="s">
        <v>448</v>
      </c>
      <c r="D144" s="487" t="s">
        <v>378</v>
      </c>
      <c r="E144" s="497"/>
      <c r="F144" s="497"/>
    </row>
    <row r="145" spans="2:10" hidden="1" outlineLevel="1">
      <c r="B145" s="474" t="s">
        <v>430</v>
      </c>
      <c r="C145" s="475">
        <v>-80</v>
      </c>
      <c r="D145" s="476">
        <v>-94</v>
      </c>
      <c r="E145" s="504"/>
      <c r="F145" s="504"/>
      <c r="G145" s="447"/>
      <c r="H145" s="447"/>
      <c r="I145" s="447"/>
      <c r="J145" s="447"/>
    </row>
    <row r="146" spans="2:10" hidden="1" outlineLevel="1">
      <c r="B146" s="469" t="s">
        <v>431</v>
      </c>
      <c r="C146" s="477">
        <v>-39.663338409999994</v>
      </c>
      <c r="D146" s="478">
        <v>-39</v>
      </c>
      <c r="E146" s="504"/>
      <c r="F146" s="504"/>
      <c r="G146" s="447"/>
      <c r="H146" s="447"/>
      <c r="I146" s="447"/>
      <c r="J146" s="447"/>
    </row>
    <row r="147" spans="2:10" hidden="1" outlineLevel="1">
      <c r="B147" s="469" t="s">
        <v>432</v>
      </c>
      <c r="C147" s="477">
        <v>-5</v>
      </c>
      <c r="D147" s="478">
        <v>0</v>
      </c>
      <c r="E147" s="504"/>
      <c r="F147" s="504"/>
      <c r="G147" s="447"/>
      <c r="H147" s="447"/>
      <c r="I147" s="447"/>
      <c r="J147" s="447"/>
    </row>
    <row r="148" spans="2:10" hidden="1" outlineLevel="1">
      <c r="B148" s="469" t="s">
        <v>337</v>
      </c>
      <c r="C148" s="477">
        <v>-23</v>
      </c>
      <c r="D148" s="478">
        <v>-14</v>
      </c>
      <c r="E148" s="504"/>
      <c r="F148" s="504"/>
      <c r="G148" s="447"/>
      <c r="H148" s="447"/>
      <c r="I148" s="447"/>
      <c r="J148" s="447"/>
    </row>
    <row r="149" spans="2:10" hidden="1" outlineLevel="1">
      <c r="B149" s="287" t="s">
        <v>433</v>
      </c>
      <c r="C149" s="472">
        <v>-148</v>
      </c>
      <c r="D149" s="473">
        <v>-147</v>
      </c>
      <c r="E149" s="493"/>
      <c r="F149" s="493"/>
      <c r="G149" s="447"/>
      <c r="H149" s="447"/>
      <c r="I149" s="447"/>
      <c r="J149" s="447"/>
    </row>
    <row r="150" spans="2:10" hidden="1" outlineLevel="1">
      <c r="B150" s="469" t="s">
        <v>434</v>
      </c>
      <c r="C150" s="477">
        <v>3</v>
      </c>
      <c r="D150" s="478">
        <v>6</v>
      </c>
      <c r="E150" s="504"/>
      <c r="F150" s="504"/>
      <c r="G150" s="447"/>
      <c r="H150" s="447"/>
      <c r="I150" s="447"/>
      <c r="J150" s="447"/>
    </row>
    <row r="151" spans="2:10" ht="14.65" hidden="1" outlineLevel="1" thickBot="1">
      <c r="B151" s="349" t="s">
        <v>174</v>
      </c>
      <c r="C151" s="291">
        <v>-145</v>
      </c>
      <c r="D151" s="292">
        <v>-141</v>
      </c>
      <c r="E151" s="493"/>
      <c r="F151" s="493"/>
      <c r="G151" s="447"/>
      <c r="H151" s="447"/>
      <c r="I151" s="447"/>
      <c r="J151" s="447"/>
    </row>
    <row r="152" spans="2:10" hidden="1" outlineLevel="1">
      <c r="E152" s="286"/>
      <c r="F152" s="286"/>
    </row>
    <row r="153" spans="2:10" ht="14.65" hidden="1" outlineLevel="1" thickBot="1">
      <c r="E153" s="286"/>
      <c r="F153" s="286"/>
    </row>
    <row r="154" spans="2:10" ht="14.65" hidden="1" outlineLevel="1" thickBot="1">
      <c r="B154" s="190" t="s">
        <v>435</v>
      </c>
      <c r="C154" s="486" t="s">
        <v>448</v>
      </c>
      <c r="D154" s="487" t="s">
        <v>378</v>
      </c>
      <c r="E154" s="497"/>
      <c r="F154" s="497"/>
    </row>
    <row r="155" spans="2:10" hidden="1" outlineLevel="1">
      <c r="B155" s="474" t="s">
        <v>430</v>
      </c>
      <c r="C155" s="475">
        <v>-93</v>
      </c>
      <c r="D155" s="476">
        <v>-117</v>
      </c>
      <c r="E155" s="504"/>
      <c r="F155" s="504"/>
      <c r="G155" s="447"/>
      <c r="H155" s="447"/>
      <c r="I155" s="447"/>
      <c r="J155" s="447"/>
    </row>
    <row r="156" spans="2:10" hidden="1" outlineLevel="1">
      <c r="B156" s="469" t="s">
        <v>431</v>
      </c>
      <c r="C156" s="477">
        <v>-46.161642439999994</v>
      </c>
      <c r="D156" s="478">
        <v>-46</v>
      </c>
      <c r="E156" s="504"/>
      <c r="F156" s="504"/>
      <c r="G156" s="447"/>
      <c r="H156" s="447"/>
      <c r="I156" s="447"/>
      <c r="J156" s="447"/>
    </row>
    <row r="157" spans="2:10" hidden="1" outlineLevel="1">
      <c r="B157" s="469" t="s">
        <v>432</v>
      </c>
      <c r="C157" s="477">
        <v>-5</v>
      </c>
      <c r="D157" s="478">
        <v>0</v>
      </c>
      <c r="E157" s="504"/>
      <c r="F157" s="504"/>
      <c r="G157" s="447"/>
      <c r="H157" s="447"/>
      <c r="I157" s="447"/>
      <c r="J157" s="447"/>
    </row>
    <row r="158" spans="2:10" hidden="1" outlineLevel="1">
      <c r="B158" s="469" t="s">
        <v>337</v>
      </c>
      <c r="C158" s="477">
        <v>-24</v>
      </c>
      <c r="D158" s="478">
        <v>-13</v>
      </c>
      <c r="E158" s="504"/>
      <c r="F158" s="504"/>
      <c r="G158" s="447"/>
      <c r="H158" s="447"/>
      <c r="I158" s="447"/>
      <c r="J158" s="447"/>
    </row>
    <row r="159" spans="2:10" hidden="1" outlineLevel="1">
      <c r="B159" s="287" t="s">
        <v>433</v>
      </c>
      <c r="C159" s="472">
        <v>-168</v>
      </c>
      <c r="D159" s="473">
        <v>-175</v>
      </c>
      <c r="E159" s="493"/>
      <c r="F159" s="493"/>
      <c r="G159" s="447"/>
      <c r="H159" s="447"/>
      <c r="I159" s="447"/>
      <c r="J159" s="447"/>
    </row>
    <row r="160" spans="2:10" hidden="1" outlineLevel="1">
      <c r="B160" s="469" t="s">
        <v>434</v>
      </c>
      <c r="C160" s="477">
        <v>3</v>
      </c>
      <c r="D160" s="478">
        <v>9</v>
      </c>
      <c r="E160" s="504"/>
      <c r="F160" s="504"/>
      <c r="G160" s="447"/>
      <c r="H160" s="447"/>
      <c r="I160" s="447"/>
      <c r="J160" s="447"/>
    </row>
    <row r="161" spans="1:23" ht="14.65" hidden="1" outlineLevel="1" thickBot="1">
      <c r="B161" s="349" t="s">
        <v>174</v>
      </c>
      <c r="C161" s="291">
        <v>-166</v>
      </c>
      <c r="D161" s="292">
        <v>-167</v>
      </c>
      <c r="E161" s="493"/>
      <c r="F161" s="493"/>
      <c r="G161" s="447"/>
      <c r="H161" s="447"/>
      <c r="I161" s="447"/>
      <c r="J161" s="447"/>
    </row>
    <row r="162" spans="1:23" hidden="1" outlineLevel="1"/>
    <row r="163" spans="1:23" collapsed="1"/>
    <row r="164" spans="1:23">
      <c r="A164" s="8" t="s">
        <v>463</v>
      </c>
      <c r="B164" s="8"/>
      <c r="C164" s="33"/>
      <c r="D164" s="8"/>
      <c r="E164" s="8"/>
      <c r="F164" s="8"/>
      <c r="G164" s="8"/>
      <c r="H164" s="8"/>
      <c r="I164" s="8"/>
      <c r="J164" s="8"/>
      <c r="K164" s="8"/>
      <c r="L164" s="8"/>
      <c r="M164" s="8"/>
      <c r="N164" s="8"/>
      <c r="O164" s="8"/>
      <c r="P164" s="8"/>
      <c r="Q164" s="8"/>
      <c r="R164" s="8"/>
      <c r="S164" s="8"/>
      <c r="T164" s="8"/>
      <c r="U164" s="8"/>
      <c r="V164" s="8"/>
      <c r="W164" s="8"/>
    </row>
    <row r="165" spans="1:23" hidden="1" outlineLevel="1"/>
    <row r="166" spans="1:23" ht="14.65" hidden="1" outlineLevel="1" thickBot="1"/>
    <row r="167" spans="1:23" ht="14.65" hidden="1" outlineLevel="1" thickBot="1">
      <c r="B167" s="190" t="s">
        <v>464</v>
      </c>
      <c r="C167" s="522" t="s">
        <v>448</v>
      </c>
      <c r="D167" s="523" t="s">
        <v>378</v>
      </c>
    </row>
    <row r="168" spans="1:23" hidden="1" outlineLevel="1">
      <c r="B168" s="310" t="s">
        <v>465</v>
      </c>
      <c r="C168" s="326">
        <v>-19.106190000000002</v>
      </c>
      <c r="D168" s="327">
        <v>-12.69276</v>
      </c>
    </row>
    <row r="169" spans="1:23" hidden="1" outlineLevel="1">
      <c r="B169" s="288" t="s">
        <v>466</v>
      </c>
      <c r="C169" s="293">
        <v>-62.563870000000001</v>
      </c>
      <c r="D169" s="294">
        <v>-35.29645</v>
      </c>
    </row>
    <row r="170" spans="1:23" hidden="1" outlineLevel="1">
      <c r="B170" s="469" t="s">
        <v>467</v>
      </c>
      <c r="C170" s="303">
        <v>-25.266169999999999</v>
      </c>
      <c r="D170" s="470">
        <v>-24.962430000000001</v>
      </c>
    </row>
    <row r="171" spans="1:23" ht="14.65" hidden="1" outlineLevel="1" thickBot="1">
      <c r="B171" s="304" t="s">
        <v>468</v>
      </c>
      <c r="C171" s="305">
        <v>-106.93622999999999</v>
      </c>
      <c r="D171" s="471">
        <v>-72.951639999999998</v>
      </c>
    </row>
    <row r="172" spans="1:23" hidden="1" outlineLevel="1"/>
    <row r="173" spans="1:23" hidden="1" outlineLevel="1">
      <c r="B173" s="538" t="s">
        <v>490</v>
      </c>
      <c r="C173" s="538"/>
      <c r="D173" s="538"/>
      <c r="E173" s="538"/>
      <c r="F173" s="538"/>
      <c r="G173" s="538"/>
    </row>
    <row r="174" spans="1:23" hidden="1" outlineLevel="1"/>
    <row r="175" spans="1:23" collapsed="1"/>
  </sheetData>
  <mergeCells count="10">
    <mergeCell ref="B173:G173"/>
    <mergeCell ref="B5:B6"/>
    <mergeCell ref="L45:M45"/>
    <mergeCell ref="B41:G41"/>
    <mergeCell ref="C27:E27"/>
    <mergeCell ref="C19:D19"/>
    <mergeCell ref="F19:G19"/>
    <mergeCell ref="E20:G20"/>
    <mergeCell ref="E21:G21"/>
    <mergeCell ref="E22:G22"/>
  </mergeCells>
  <hyperlinks>
    <hyperlink ref="A1" location="Index!Print_Area" display="Back to index"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workbookViewId="0"/>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zoomScaleNormal="100" zoomScaleSheetLayoutView="99" workbookViewId="0">
      <selection activeCell="B20" sqref="B20"/>
    </sheetView>
  </sheetViews>
  <sheetFormatPr defaultRowHeight="14.25"/>
  <cols>
    <col min="1" max="1" width="40.06640625" customWidth="1"/>
    <col min="2" max="2" width="19.59765625" customWidth="1"/>
    <col min="3" max="3" width="18" customWidth="1"/>
    <col min="4" max="4" width="9.06640625" customWidth="1"/>
    <col min="5" max="5" width="19.59765625" customWidth="1"/>
  </cols>
  <sheetData>
    <row r="1" spans="1:9" ht="15" customHeight="1">
      <c r="A1" s="554" t="s">
        <v>165</v>
      </c>
      <c r="B1" s="231" t="s">
        <v>449</v>
      </c>
      <c r="C1" s="554" t="s">
        <v>166</v>
      </c>
      <c r="D1" s="554" t="s">
        <v>450</v>
      </c>
      <c r="E1" s="554" t="s">
        <v>451</v>
      </c>
    </row>
    <row r="2" spans="1:9" ht="14.65" thickBot="1">
      <c r="A2" s="555"/>
      <c r="B2" s="94" t="s">
        <v>167</v>
      </c>
      <c r="C2" s="555"/>
      <c r="D2" s="555"/>
      <c r="E2" s="555"/>
    </row>
    <row r="3" spans="1:9">
      <c r="A3" s="165" t="s">
        <v>108</v>
      </c>
      <c r="B3" s="359">
        <v>1618.3651400000001</v>
      </c>
      <c r="C3" s="360">
        <v>-530.06337000000008</v>
      </c>
      <c r="D3" s="361"/>
      <c r="E3" s="359">
        <v>1088.30177</v>
      </c>
    </row>
    <row r="4" spans="1:9">
      <c r="A4" s="97" t="s">
        <v>168</v>
      </c>
      <c r="B4" s="138">
        <v>-417.59195</v>
      </c>
      <c r="C4" s="353">
        <v>114.45913000000002</v>
      </c>
      <c r="D4" s="354"/>
      <c r="E4" s="138">
        <v>-303.13281999999998</v>
      </c>
    </row>
    <row r="5" spans="1:9">
      <c r="A5" s="95" t="s">
        <v>169</v>
      </c>
      <c r="B5" s="355">
        <v>1200.7731900000001</v>
      </c>
      <c r="C5" s="355">
        <v>-415.60424000000006</v>
      </c>
      <c r="D5" s="362"/>
      <c r="E5" s="355">
        <v>785.16895</v>
      </c>
    </row>
    <row r="6" spans="1:9">
      <c r="A6" s="97" t="s">
        <v>170</v>
      </c>
      <c r="B6" s="138">
        <v>-533.12809000000004</v>
      </c>
      <c r="C6" s="353">
        <v>142.41218000000003</v>
      </c>
      <c r="D6" s="354"/>
      <c r="E6" s="138">
        <v>-390.71591000000001</v>
      </c>
    </row>
    <row r="7" spans="1:9">
      <c r="A7" s="95" t="s">
        <v>41</v>
      </c>
      <c r="B7" s="355">
        <v>667.64510000000007</v>
      </c>
      <c r="C7" s="355">
        <v>-273.19206000000003</v>
      </c>
      <c r="D7" s="362"/>
      <c r="E7" s="355">
        <v>394.45303999999999</v>
      </c>
      <c r="I7" s="96"/>
    </row>
    <row r="8" spans="1:9">
      <c r="A8" s="95" t="s">
        <v>171</v>
      </c>
      <c r="B8" s="363">
        <v>0.41254293206043724</v>
      </c>
      <c r="C8" s="364">
        <v>0.51539509323196575</v>
      </c>
      <c r="D8" s="365"/>
      <c r="E8" s="363">
        <v>0.36244822058866999</v>
      </c>
      <c r="G8" s="202"/>
    </row>
    <row r="9" spans="1:9">
      <c r="A9" s="97" t="s">
        <v>172</v>
      </c>
      <c r="B9" s="138">
        <v>-437.44529</v>
      </c>
      <c r="C9" s="353">
        <v>113.22507000000002</v>
      </c>
      <c r="D9" s="354"/>
      <c r="E9" s="138">
        <v>-324.22021999999998</v>
      </c>
      <c r="G9" s="202"/>
    </row>
    <row r="10" spans="1:9">
      <c r="A10" s="97" t="s">
        <v>173</v>
      </c>
      <c r="B10" s="138">
        <v>0</v>
      </c>
      <c r="C10" s="353">
        <v>0</v>
      </c>
      <c r="D10" s="353">
        <v>-61.35187999999998</v>
      </c>
      <c r="E10" s="138">
        <v>61.351880000000001</v>
      </c>
      <c r="F10" s="96"/>
      <c r="G10" s="202"/>
    </row>
    <row r="11" spans="1:9">
      <c r="A11" s="97" t="s">
        <v>46</v>
      </c>
      <c r="B11" s="138">
        <v>-17.27281</v>
      </c>
      <c r="C11" s="353">
        <v>0.66206999999999994</v>
      </c>
      <c r="D11" s="353"/>
      <c r="E11" s="138">
        <v>-16.61074</v>
      </c>
      <c r="G11" s="203"/>
    </row>
    <row r="12" spans="1:9">
      <c r="A12" s="121" t="s">
        <v>47</v>
      </c>
      <c r="B12" s="355">
        <v>212.92700000000008</v>
      </c>
      <c r="C12" s="355">
        <v>-159.30492000000001</v>
      </c>
      <c r="D12" s="355">
        <v>-61.35187999999998</v>
      </c>
      <c r="E12" s="355">
        <v>114.97396000000003</v>
      </c>
      <c r="G12" s="202"/>
    </row>
    <row r="13" spans="1:9">
      <c r="A13" s="122" t="s">
        <v>174</v>
      </c>
      <c r="B13" s="138">
        <v>-165.57293000000001</v>
      </c>
      <c r="C13" s="353">
        <v>20.904660000000007</v>
      </c>
      <c r="D13" s="354"/>
      <c r="E13" s="138">
        <v>-144.66827000000001</v>
      </c>
      <c r="G13" s="202"/>
    </row>
    <row r="14" spans="1:9">
      <c r="A14" s="122" t="s">
        <v>52</v>
      </c>
      <c r="B14" s="138">
        <v>61.741579999999999</v>
      </c>
      <c r="C14" s="353">
        <v>-4.207339999999995</v>
      </c>
      <c r="D14" s="354"/>
      <c r="E14" s="138">
        <v>57.534240000000004</v>
      </c>
      <c r="G14" s="202"/>
    </row>
    <row r="15" spans="1:9">
      <c r="A15" s="122" t="s">
        <v>175</v>
      </c>
      <c r="B15" s="138">
        <v>-1.23464</v>
      </c>
      <c r="C15" s="353">
        <v>0</v>
      </c>
      <c r="D15" s="354"/>
      <c r="E15" s="138">
        <v>-1.23464</v>
      </c>
    </row>
    <row r="16" spans="1:9">
      <c r="A16" s="121" t="s">
        <v>176</v>
      </c>
      <c r="B16" s="355">
        <v>107.86101000000006</v>
      </c>
      <c r="C16" s="355">
        <v>-142.60759999999999</v>
      </c>
      <c r="D16" s="355">
        <v>-61.35187999999998</v>
      </c>
      <c r="E16" s="355">
        <v>26.605290000000032</v>
      </c>
    </row>
    <row r="17" spans="1:5">
      <c r="A17" s="122" t="s">
        <v>177</v>
      </c>
      <c r="B17" s="138">
        <v>-33.234079999999999</v>
      </c>
      <c r="C17" s="353">
        <v>30.24671</v>
      </c>
      <c r="D17" s="354"/>
      <c r="E17" s="138">
        <v>-2.9873699999999999</v>
      </c>
    </row>
    <row r="18" spans="1:5">
      <c r="A18" s="121" t="s">
        <v>178</v>
      </c>
      <c r="B18" s="355">
        <v>74.626930000000073</v>
      </c>
      <c r="C18" s="355">
        <v>-112.36088999999998</v>
      </c>
      <c r="D18" s="355">
        <v>-61.35187999999998</v>
      </c>
      <c r="E18" s="355">
        <v>23.617920000000034</v>
      </c>
    </row>
    <row r="19" spans="1:5">
      <c r="A19" s="122" t="s">
        <v>179</v>
      </c>
      <c r="B19" s="138">
        <v>-7.3999999999999996E-2</v>
      </c>
      <c r="C19" s="353">
        <v>0</v>
      </c>
      <c r="D19" s="354"/>
      <c r="E19" s="138">
        <v>-7.3999999999999996E-2</v>
      </c>
    </row>
    <row r="20" spans="1:5">
      <c r="A20" s="122" t="s">
        <v>57</v>
      </c>
      <c r="B20" s="138">
        <v>-32.499690000000001</v>
      </c>
      <c r="C20" s="353">
        <v>51.009010000000004</v>
      </c>
      <c r="D20" s="354"/>
      <c r="E20" s="138">
        <v>18.509319999999999</v>
      </c>
    </row>
    <row r="21" spans="1:5" ht="14.65" thickBot="1">
      <c r="A21" s="123" t="s">
        <v>180</v>
      </c>
      <c r="B21" s="356">
        <v>42.053240000000073</v>
      </c>
      <c r="C21" s="356">
        <v>-61.35187999999998</v>
      </c>
      <c r="D21" s="356">
        <v>-61.35187999999998</v>
      </c>
      <c r="E21" s="356">
        <v>42.053240000000031</v>
      </c>
    </row>
    <row r="22" spans="1:5">
      <c r="A22" s="163"/>
      <c r="B22" s="164"/>
      <c r="C22" s="164"/>
      <c r="D22" s="164"/>
      <c r="E22" s="164"/>
    </row>
    <row r="23" spans="1:5">
      <c r="A23" s="163"/>
      <c r="B23" s="164"/>
      <c r="C23" s="164"/>
      <c r="D23" s="164"/>
      <c r="E23" s="164"/>
    </row>
    <row r="24" spans="1:5">
      <c r="A24" s="163"/>
      <c r="B24" s="164"/>
      <c r="C24" s="164"/>
      <c r="D24" s="164"/>
      <c r="E24" s="164"/>
    </row>
    <row r="25" spans="1:5" ht="15" customHeight="1"/>
    <row r="44" spans="2:7">
      <c r="F44" s="358"/>
      <c r="G44" s="136"/>
    </row>
    <row r="48" spans="2:7">
      <c r="B48" s="120"/>
      <c r="E48" s="120"/>
    </row>
    <row r="49" spans="2:5">
      <c r="B49" s="120"/>
      <c r="E49" s="120"/>
    </row>
    <row r="69" spans="14:14">
      <c r="N69">
        <v>41.31</v>
      </c>
    </row>
    <row r="70" spans="14:14">
      <c r="N70">
        <v>39.54</v>
      </c>
    </row>
    <row r="71" spans="14:14">
      <c r="N71">
        <v>13.33</v>
      </c>
    </row>
  </sheetData>
  <mergeCells count="4">
    <mergeCell ref="A1:A2"/>
    <mergeCell ref="C1:C2"/>
    <mergeCell ref="D1:D2"/>
    <mergeCell ref="E1:E2"/>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30"/>
  <sheetViews>
    <sheetView zoomScale="102" zoomScaleNormal="102" zoomScaleSheetLayoutView="102" workbookViewId="0">
      <selection activeCell="D29" sqref="D29"/>
    </sheetView>
  </sheetViews>
  <sheetFormatPr defaultRowHeight="14.25"/>
  <cols>
    <col min="1" max="1" width="61.796875" customWidth="1"/>
    <col min="2" max="4" width="16.59765625" style="109" customWidth="1"/>
    <col min="5" max="5" width="21" style="109" customWidth="1"/>
  </cols>
  <sheetData>
    <row r="1" spans="1:9" ht="23.65" thickBot="1">
      <c r="A1" s="106" t="s">
        <v>181</v>
      </c>
      <c r="B1" s="344" t="s">
        <v>449</v>
      </c>
      <c r="C1" s="107" t="s">
        <v>182</v>
      </c>
      <c r="D1" s="107" t="s">
        <v>450</v>
      </c>
      <c r="E1" s="172" t="s">
        <v>410</v>
      </c>
    </row>
    <row r="2" spans="1:9">
      <c r="A2" s="114" t="s">
        <v>183</v>
      </c>
      <c r="B2" s="345"/>
      <c r="C2" s="209"/>
      <c r="D2" s="451"/>
      <c r="E2" s="345"/>
    </row>
    <row r="3" spans="1:9">
      <c r="A3" s="114" t="s">
        <v>184</v>
      </c>
      <c r="B3" s="346"/>
      <c r="C3" s="209"/>
      <c r="D3" s="451"/>
      <c r="E3" s="346"/>
    </row>
    <row r="4" spans="1:9">
      <c r="A4" s="111" t="s">
        <v>185</v>
      </c>
      <c r="B4" s="207">
        <v>6104.3188099999998</v>
      </c>
      <c r="C4" s="206">
        <v>-2824.4085799999998</v>
      </c>
      <c r="D4" s="215">
        <v>3279.91023</v>
      </c>
      <c r="E4" s="207">
        <v>6240.0173000000004</v>
      </c>
    </row>
    <row r="5" spans="1:9">
      <c r="A5" s="111" t="s">
        <v>186</v>
      </c>
      <c r="B5" s="207">
        <v>1132.47119</v>
      </c>
      <c r="C5" s="206">
        <v>-264.91293999999994</v>
      </c>
      <c r="D5" s="215">
        <v>867.55825000000004</v>
      </c>
      <c r="E5" s="207">
        <v>1167.1012599999999</v>
      </c>
    </row>
    <row r="6" spans="1:9">
      <c r="A6" s="111" t="s">
        <v>187</v>
      </c>
      <c r="B6" s="207">
        <v>3474.39626</v>
      </c>
      <c r="C6" s="206">
        <v>-864.73030999999992</v>
      </c>
      <c r="D6" s="215">
        <v>2609.6659500000001</v>
      </c>
      <c r="E6" s="207">
        <v>3629.23092</v>
      </c>
    </row>
    <row r="7" spans="1:9">
      <c r="A7" s="111" t="s">
        <v>188</v>
      </c>
      <c r="B7" s="207">
        <v>-1.4999999999999999E-4</v>
      </c>
      <c r="C7" s="206">
        <v>2709.4733699999997</v>
      </c>
      <c r="D7" s="215">
        <v>2709.4732199999999</v>
      </c>
      <c r="E7" s="207">
        <v>1.8000000000000001E-4</v>
      </c>
      <c r="I7" s="96"/>
    </row>
    <row r="8" spans="1:9">
      <c r="A8" s="111" t="s">
        <v>189</v>
      </c>
      <c r="B8" s="207">
        <v>24.051110000000001</v>
      </c>
      <c r="C8" s="206">
        <v>0</v>
      </c>
      <c r="D8" s="215">
        <v>24.051110000000001</v>
      </c>
      <c r="E8" s="207">
        <v>23.97569</v>
      </c>
    </row>
    <row r="9" spans="1:9">
      <c r="A9" s="111" t="s">
        <v>190</v>
      </c>
      <c r="B9" s="207">
        <v>8.6505500000000008</v>
      </c>
      <c r="C9" s="206">
        <v>-3.6845000000000008</v>
      </c>
      <c r="D9" s="215">
        <v>4.9660500000000001</v>
      </c>
      <c r="E9" s="207">
        <v>8.2385599999999997</v>
      </c>
    </row>
    <row r="10" spans="1:9">
      <c r="A10" s="111" t="s">
        <v>191</v>
      </c>
      <c r="B10" s="207">
        <v>215.99691000000001</v>
      </c>
      <c r="C10" s="206">
        <v>-22.711800000000011</v>
      </c>
      <c r="D10" s="215">
        <v>193.28511</v>
      </c>
      <c r="E10" s="207">
        <v>222.61770999999999</v>
      </c>
    </row>
    <row r="11" spans="1:9">
      <c r="A11" s="111" t="s">
        <v>192</v>
      </c>
      <c r="B11" s="207">
        <v>22.5</v>
      </c>
      <c r="C11" s="206">
        <v>22.042279999999998</v>
      </c>
      <c r="D11" s="215">
        <v>44.542279999999998</v>
      </c>
      <c r="E11" s="207">
        <v>22.49953</v>
      </c>
    </row>
    <row r="12" spans="1:9">
      <c r="A12" s="111" t="s">
        <v>193</v>
      </c>
      <c r="B12" s="207">
        <v>12.556509999999999</v>
      </c>
      <c r="C12" s="206">
        <v>0</v>
      </c>
      <c r="D12" s="215">
        <v>12.556509999999999</v>
      </c>
      <c r="E12" s="207">
        <v>26.587129999999998</v>
      </c>
      <c r="F12" s="102"/>
    </row>
    <row r="13" spans="1:9">
      <c r="A13" s="111" t="s">
        <v>194</v>
      </c>
      <c r="B13" s="207">
        <v>77.407599999999988</v>
      </c>
      <c r="C13" s="206">
        <v>-3.569580000000002</v>
      </c>
      <c r="D13" s="215">
        <v>73.838019999999986</v>
      </c>
      <c r="E13" s="207">
        <v>81.021900000000016</v>
      </c>
    </row>
    <row r="14" spans="1:9">
      <c r="A14" s="114" t="s">
        <v>195</v>
      </c>
      <c r="B14" s="205">
        <v>11072.348790000002</v>
      </c>
      <c r="C14" s="204">
        <v>-1252.50206</v>
      </c>
      <c r="D14" s="220">
        <v>9819.8467300000011</v>
      </c>
      <c r="E14" s="205">
        <v>11421.290179999998</v>
      </c>
      <c r="F14" s="130"/>
    </row>
    <row r="15" spans="1:9">
      <c r="A15" s="111"/>
      <c r="B15" s="205"/>
      <c r="C15" s="210"/>
      <c r="D15" s="435"/>
      <c r="E15" s="347"/>
    </row>
    <row r="16" spans="1:9">
      <c r="A16" s="114" t="s">
        <v>196</v>
      </c>
      <c r="B16" s="347"/>
      <c r="C16" s="210"/>
      <c r="D16" s="435"/>
      <c r="E16" s="347"/>
    </row>
    <row r="17" spans="1:6">
      <c r="A17" s="111" t="s">
        <v>197</v>
      </c>
      <c r="B17" s="207">
        <v>84.467259999999996</v>
      </c>
      <c r="C17" s="206">
        <v>-38.640859999999996</v>
      </c>
      <c r="D17" s="215">
        <v>45.8264</v>
      </c>
      <c r="E17" s="207">
        <v>71.785340000000005</v>
      </c>
    </row>
    <row r="18" spans="1:6">
      <c r="A18" s="111" t="s">
        <v>198</v>
      </c>
      <c r="B18" s="207">
        <v>419.25308000000001</v>
      </c>
      <c r="C18" s="206">
        <v>-80.930880000000002</v>
      </c>
      <c r="D18" s="215">
        <v>338.32220000000001</v>
      </c>
      <c r="E18" s="207">
        <v>441.61504000000002</v>
      </c>
    </row>
    <row r="19" spans="1:6">
      <c r="A19" s="111" t="s">
        <v>199</v>
      </c>
      <c r="B19" s="207">
        <v>77.438360000000003</v>
      </c>
      <c r="C19" s="206">
        <v>-44.787750000000003</v>
      </c>
      <c r="D19" s="215">
        <v>32.65061</v>
      </c>
      <c r="E19" s="207">
        <v>77.751109999999997</v>
      </c>
    </row>
    <row r="20" spans="1:6">
      <c r="A20" s="111" t="s">
        <v>200</v>
      </c>
      <c r="B20" s="207">
        <v>156.59335999999999</v>
      </c>
      <c r="C20" s="206">
        <v>-64.648759999999982</v>
      </c>
      <c r="D20" s="215">
        <v>91.944600000000008</v>
      </c>
      <c r="E20" s="207">
        <v>156.53058999999999</v>
      </c>
    </row>
    <row r="21" spans="1:6">
      <c r="A21" s="111" t="s">
        <v>201</v>
      </c>
      <c r="B21" s="207">
        <v>253.03592</v>
      </c>
      <c r="C21" s="206">
        <v>-44.446539999999999</v>
      </c>
      <c r="D21" s="215">
        <v>208.58938000000001</v>
      </c>
      <c r="E21" s="207">
        <v>187.55045999999999</v>
      </c>
    </row>
    <row r="22" spans="1:6">
      <c r="A22" s="111" t="s">
        <v>202</v>
      </c>
      <c r="B22" s="207">
        <v>77.150090000000006</v>
      </c>
      <c r="C22" s="206">
        <v>-3.3806200000000075</v>
      </c>
      <c r="D22" s="215">
        <v>73.769469999999998</v>
      </c>
      <c r="E22" s="207">
        <v>100.10259000000001</v>
      </c>
    </row>
    <row r="23" spans="1:6">
      <c r="A23" s="111" t="s">
        <v>203</v>
      </c>
      <c r="B23" s="207">
        <v>30.900410000000001</v>
      </c>
      <c r="C23" s="206">
        <v>-11.288130000000002</v>
      </c>
      <c r="D23" s="215">
        <v>19.612279999999998</v>
      </c>
      <c r="E23" s="207">
        <v>30.79702</v>
      </c>
    </row>
    <row r="24" spans="1:6">
      <c r="A24" s="111" t="s">
        <v>204</v>
      </c>
      <c r="B24" s="207">
        <v>465.47818999999998</v>
      </c>
      <c r="C24" s="206">
        <v>-97.602260000000058</v>
      </c>
      <c r="D24" s="215">
        <v>367.87592999999993</v>
      </c>
      <c r="E24" s="207">
        <v>437.39853000000005</v>
      </c>
    </row>
    <row r="25" spans="1:6">
      <c r="A25" s="111" t="s">
        <v>205</v>
      </c>
      <c r="B25" s="207">
        <v>209.26795000000001</v>
      </c>
      <c r="C25" s="206">
        <v>-22.477250000000026</v>
      </c>
      <c r="D25" s="215">
        <v>186.79069999999999</v>
      </c>
      <c r="E25" s="207">
        <v>218.52431999999999</v>
      </c>
    </row>
    <row r="26" spans="1:6">
      <c r="A26" s="111" t="s">
        <v>206</v>
      </c>
      <c r="B26" s="207">
        <v>822.24388999999985</v>
      </c>
      <c r="C26" s="206">
        <v>-220.29651999999987</v>
      </c>
      <c r="D26" s="215">
        <v>601.94736999999998</v>
      </c>
      <c r="E26" s="207">
        <v>1121.7122999999999</v>
      </c>
    </row>
    <row r="27" spans="1:6">
      <c r="A27" s="114" t="s">
        <v>207</v>
      </c>
      <c r="B27" s="205">
        <v>2595.8285099999998</v>
      </c>
      <c r="C27" s="204">
        <v>-628.49956999999995</v>
      </c>
      <c r="D27" s="220">
        <v>1967.3289399999999</v>
      </c>
      <c r="E27" s="205">
        <v>2843.7672999999995</v>
      </c>
      <c r="F27" s="130"/>
    </row>
    <row r="28" spans="1:6">
      <c r="A28" s="111" t="s">
        <v>93</v>
      </c>
      <c r="B28" s="207">
        <v>0.53746000000000005</v>
      </c>
      <c r="C28" s="206">
        <v>0</v>
      </c>
      <c r="D28" s="215">
        <v>0.53746000000000005</v>
      </c>
      <c r="E28" s="207">
        <v>0.90064</v>
      </c>
    </row>
    <row r="29" spans="1:6" ht="14.65" thickBot="1">
      <c r="A29" s="115" t="s">
        <v>208</v>
      </c>
      <c r="B29" s="208">
        <v>13668.714760000003</v>
      </c>
      <c r="C29" s="208">
        <v>-1881.00163</v>
      </c>
      <c r="D29" s="452">
        <v>11787.71313</v>
      </c>
      <c r="E29" s="208">
        <v>14265.958119999998</v>
      </c>
      <c r="F29" s="130"/>
    </row>
    <row r="30" spans="1:6">
      <c r="E30" s="488" t="s">
        <v>452</v>
      </c>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7"/>
  <sheetViews>
    <sheetView zoomScaleNormal="100" zoomScaleSheetLayoutView="96" workbookViewId="0">
      <selection activeCell="D36" sqref="D36"/>
    </sheetView>
  </sheetViews>
  <sheetFormatPr defaultRowHeight="14.25"/>
  <cols>
    <col min="1" max="1" width="56.06640625" bestFit="1" customWidth="1"/>
    <col min="2" max="5" width="16.59765625" customWidth="1"/>
  </cols>
  <sheetData>
    <row r="1" spans="1:9" ht="23.65" thickBot="1">
      <c r="A1" s="99" t="s">
        <v>181</v>
      </c>
      <c r="B1" s="531" t="s">
        <v>449</v>
      </c>
      <c r="C1" s="107" t="s">
        <v>182</v>
      </c>
      <c r="D1" s="107" t="s">
        <v>450</v>
      </c>
      <c r="E1" s="104" t="s">
        <v>410</v>
      </c>
    </row>
    <row r="2" spans="1:9">
      <c r="A2" s="100" t="s">
        <v>209</v>
      </c>
      <c r="B2" s="209"/>
      <c r="C2" s="209"/>
      <c r="D2" s="209"/>
      <c r="E2" s="209"/>
    </row>
    <row r="3" spans="1:9">
      <c r="A3" s="100" t="s">
        <v>210</v>
      </c>
      <c r="B3" s="209"/>
      <c r="C3" s="209"/>
      <c r="D3" s="209"/>
      <c r="E3" s="209"/>
    </row>
    <row r="4" spans="1:9">
      <c r="A4" s="101" t="s">
        <v>211</v>
      </c>
      <c r="B4" s="206">
        <v>628.57701999999995</v>
      </c>
      <c r="C4" s="206">
        <v>0</v>
      </c>
      <c r="D4" s="206">
        <v>628.57701999999995</v>
      </c>
      <c r="E4" s="206">
        <v>630.49486999999999</v>
      </c>
    </row>
    <row r="5" spans="1:9">
      <c r="A5" s="101" t="s">
        <v>212</v>
      </c>
      <c r="B5" s="206">
        <v>-11.89823</v>
      </c>
      <c r="C5" s="206">
        <v>0</v>
      </c>
      <c r="D5" s="206">
        <v>-11.89823</v>
      </c>
      <c r="E5" s="206">
        <v>-30.32582</v>
      </c>
    </row>
    <row r="6" spans="1:9">
      <c r="A6" s="101" t="s">
        <v>213</v>
      </c>
      <c r="B6" s="206">
        <v>0</v>
      </c>
      <c r="C6" s="206">
        <v>0</v>
      </c>
      <c r="D6" s="206">
        <v>0</v>
      </c>
      <c r="E6" s="206">
        <v>0</v>
      </c>
    </row>
    <row r="7" spans="1:9">
      <c r="A7" s="101" t="s">
        <v>214</v>
      </c>
      <c r="B7" s="206">
        <v>-820.36167999999998</v>
      </c>
      <c r="C7" s="206">
        <v>194.84399999999994</v>
      </c>
      <c r="D7" s="206">
        <v>-625.51768000000004</v>
      </c>
      <c r="E7" s="206">
        <v>-754.54726000000005</v>
      </c>
      <c r="I7" s="96"/>
    </row>
    <row r="8" spans="1:9">
      <c r="A8" s="101" t="s">
        <v>215</v>
      </c>
      <c r="B8" s="206">
        <v>2169.0015699999999</v>
      </c>
      <c r="C8" s="206">
        <v>-144.79770999999982</v>
      </c>
      <c r="D8" s="206">
        <v>2024.2038600000001</v>
      </c>
      <c r="E8" s="206">
        <v>2507.8212600000002</v>
      </c>
    </row>
    <row r="9" spans="1:9">
      <c r="A9" s="101" t="s">
        <v>216</v>
      </c>
      <c r="B9" s="206">
        <v>42.053229999999999</v>
      </c>
      <c r="C9" s="206">
        <v>0</v>
      </c>
      <c r="D9" s="206">
        <v>42.053229999999999</v>
      </c>
      <c r="E9" s="206">
        <v>-348.21375</v>
      </c>
    </row>
    <row r="10" spans="1:9">
      <c r="A10" s="100" t="s">
        <v>217</v>
      </c>
      <c r="B10" s="204">
        <v>2007.3719099999998</v>
      </c>
      <c r="C10" s="204">
        <v>50.046290000000113</v>
      </c>
      <c r="D10" s="204">
        <v>2057.4182000000001</v>
      </c>
      <c r="E10" s="204">
        <v>2005.2293</v>
      </c>
    </row>
    <row r="11" spans="1:9">
      <c r="A11" s="101" t="s">
        <v>57</v>
      </c>
      <c r="B11" s="206">
        <v>717.28666999999996</v>
      </c>
      <c r="C11" s="206">
        <v>-529.02407999999991</v>
      </c>
      <c r="D11" s="206">
        <v>188.26258999999999</v>
      </c>
      <c r="E11" s="206">
        <v>697.39891</v>
      </c>
    </row>
    <row r="12" spans="1:9">
      <c r="A12" s="100" t="s">
        <v>218</v>
      </c>
      <c r="B12" s="204">
        <v>2724.6585799999998</v>
      </c>
      <c r="C12" s="204">
        <v>-478.9777899999998</v>
      </c>
      <c r="D12" s="204">
        <v>2245.6807899999999</v>
      </c>
      <c r="E12" s="204">
        <v>2702.6282099999999</v>
      </c>
    </row>
    <row r="13" spans="1:9">
      <c r="A13" s="101"/>
      <c r="B13" s="212"/>
      <c r="C13" s="212"/>
      <c r="D13" s="212"/>
      <c r="E13" s="212"/>
    </row>
    <row r="14" spans="1:9">
      <c r="A14" s="100" t="s">
        <v>219</v>
      </c>
      <c r="B14" s="212"/>
      <c r="C14" s="212"/>
      <c r="D14" s="212"/>
      <c r="E14" s="212"/>
    </row>
    <row r="15" spans="1:9">
      <c r="A15" s="100" t="s">
        <v>220</v>
      </c>
      <c r="B15" s="212"/>
      <c r="C15" s="212"/>
      <c r="D15" s="212"/>
      <c r="E15" s="212"/>
    </row>
    <row r="16" spans="1:9">
      <c r="A16" s="101" t="s">
        <v>221</v>
      </c>
      <c r="B16" s="206">
        <v>7166.40751</v>
      </c>
      <c r="C16" s="206">
        <v>-992.23253999999997</v>
      </c>
      <c r="D16" s="206">
        <v>6174.17497</v>
      </c>
      <c r="E16" s="206">
        <v>7483.04738</v>
      </c>
    </row>
    <row r="17" spans="1:13">
      <c r="A17" s="101" t="s">
        <v>193</v>
      </c>
      <c r="B17" s="206">
        <v>6.4149799999999999</v>
      </c>
      <c r="C17" s="206">
        <v>0</v>
      </c>
      <c r="D17" s="206">
        <v>6.4149799999999999</v>
      </c>
      <c r="E17" s="206">
        <v>14.27181</v>
      </c>
    </row>
    <row r="18" spans="1:13">
      <c r="A18" s="101" t="s">
        <v>222</v>
      </c>
      <c r="B18" s="206">
        <v>22.271090000000001</v>
      </c>
      <c r="C18" s="206">
        <v>5.3066800000000001</v>
      </c>
      <c r="D18" s="206">
        <v>27.577770000000001</v>
      </c>
      <c r="E18" s="206">
        <v>56.548789999999997</v>
      </c>
      <c r="M18" s="136"/>
    </row>
    <row r="19" spans="1:13">
      <c r="A19" s="101" t="s">
        <v>223</v>
      </c>
      <c r="B19" s="206">
        <v>838.92977999999994</v>
      </c>
      <c r="C19" s="206">
        <v>-82.651529999999866</v>
      </c>
      <c r="D19" s="206">
        <v>756.27825000000007</v>
      </c>
      <c r="E19" s="206">
        <v>893.13142000000005</v>
      </c>
      <c r="M19" s="137"/>
    </row>
    <row r="20" spans="1:13">
      <c r="A20" s="101" t="s">
        <v>224</v>
      </c>
      <c r="B20" s="206">
        <v>219.67913999999999</v>
      </c>
      <c r="C20" s="206">
        <v>-47.983229999999992</v>
      </c>
      <c r="D20" s="206">
        <v>171.69591</v>
      </c>
      <c r="E20" s="206">
        <v>259.76947999999999</v>
      </c>
      <c r="M20" s="136"/>
    </row>
    <row r="21" spans="1:13">
      <c r="A21" s="100" t="s">
        <v>225</v>
      </c>
      <c r="B21" s="204">
        <v>8253.7024999999994</v>
      </c>
      <c r="C21" s="204">
        <v>-1117.56062</v>
      </c>
      <c r="D21" s="204">
        <v>7136.1418800000001</v>
      </c>
      <c r="E21" s="204">
        <v>8706.7688800000014</v>
      </c>
      <c r="M21" s="136"/>
    </row>
    <row r="22" spans="1:13">
      <c r="A22" s="101"/>
      <c r="B22" s="212"/>
      <c r="C22" s="212"/>
      <c r="D22" s="212"/>
      <c r="E22" s="212"/>
    </row>
    <row r="23" spans="1:13">
      <c r="A23" s="100" t="s">
        <v>100</v>
      </c>
      <c r="B23" s="212"/>
      <c r="C23" s="212"/>
      <c r="D23" s="212"/>
      <c r="E23" s="212"/>
    </row>
    <row r="24" spans="1:13">
      <c r="A24" s="101" t="s">
        <v>221</v>
      </c>
      <c r="B24" s="206">
        <v>279.02420999999998</v>
      </c>
      <c r="C24" s="206">
        <v>-40.992369999999994</v>
      </c>
      <c r="D24" s="206">
        <v>238.03183999999999</v>
      </c>
      <c r="E24" s="206">
        <v>270.21190999999999</v>
      </c>
    </row>
    <row r="25" spans="1:13">
      <c r="A25" s="101" t="s">
        <v>226</v>
      </c>
      <c r="B25" s="206">
        <v>262</v>
      </c>
      <c r="C25" s="206">
        <v>0</v>
      </c>
      <c r="D25" s="206">
        <v>262</v>
      </c>
      <c r="E25" s="206">
        <v>262</v>
      </c>
    </row>
    <row r="26" spans="1:13">
      <c r="A26" s="101" t="s">
        <v>227</v>
      </c>
      <c r="B26" s="206">
        <v>266.21001999999999</v>
      </c>
      <c r="C26" s="206">
        <v>-52.740189999999984</v>
      </c>
      <c r="D26" s="206">
        <v>213.46983</v>
      </c>
      <c r="E26" s="206">
        <v>404.03849000000002</v>
      </c>
    </row>
    <row r="27" spans="1:13">
      <c r="A27" s="101" t="s">
        <v>228</v>
      </c>
      <c r="B27" s="206">
        <v>295.71780000000001</v>
      </c>
      <c r="C27" s="206">
        <v>-53.547440000000023</v>
      </c>
      <c r="D27" s="206">
        <v>242.17035999999999</v>
      </c>
      <c r="E27" s="206">
        <v>393.17286999999999</v>
      </c>
    </row>
    <row r="28" spans="1:13">
      <c r="A28" s="101" t="s">
        <v>229</v>
      </c>
      <c r="B28" s="206">
        <v>11.425280000000001</v>
      </c>
      <c r="C28" s="206">
        <v>-0.91908000000000101</v>
      </c>
      <c r="D28" s="206">
        <v>10.5062</v>
      </c>
      <c r="E28" s="206">
        <v>9.2894500000000004</v>
      </c>
    </row>
    <row r="29" spans="1:13">
      <c r="A29" s="101" t="s">
        <v>230</v>
      </c>
      <c r="B29" s="206">
        <v>175.11762999999999</v>
      </c>
      <c r="C29" s="206">
        <v>134.62841</v>
      </c>
      <c r="D29" s="206">
        <v>309.74603999999999</v>
      </c>
      <c r="E29" s="206">
        <v>148.70265000000001</v>
      </c>
    </row>
    <row r="30" spans="1:13">
      <c r="A30" s="101" t="s">
        <v>231</v>
      </c>
      <c r="B30" s="206">
        <v>568.55699000000004</v>
      </c>
      <c r="C30" s="206">
        <v>-114.19424000000004</v>
      </c>
      <c r="D30" s="206">
        <v>454.36275000000001</v>
      </c>
      <c r="E30" s="206">
        <v>551.99242000000004</v>
      </c>
    </row>
    <row r="31" spans="1:13">
      <c r="A31" s="101" t="s">
        <v>232</v>
      </c>
      <c r="B31" s="206">
        <v>119.0395</v>
      </c>
      <c r="C31" s="206">
        <v>-36.586960000000005</v>
      </c>
      <c r="D31" s="206">
        <v>82.452539999999999</v>
      </c>
      <c r="E31" s="206">
        <v>103.67201</v>
      </c>
    </row>
    <row r="32" spans="1:13">
      <c r="A32" s="101" t="s">
        <v>233</v>
      </c>
      <c r="B32" s="206">
        <v>713.17016999999998</v>
      </c>
      <c r="C32" s="206">
        <v>-120.11117000000002</v>
      </c>
      <c r="D32" s="206">
        <v>593.05899999999997</v>
      </c>
      <c r="E32" s="206">
        <v>713.38900999999998</v>
      </c>
    </row>
    <row r="33" spans="1:5">
      <c r="A33" s="100" t="s">
        <v>234</v>
      </c>
      <c r="B33" s="204">
        <v>2690.2615999999998</v>
      </c>
      <c r="C33" s="204">
        <v>-284.46304000000009</v>
      </c>
      <c r="D33" s="204">
        <v>2405.7985600000002</v>
      </c>
      <c r="E33" s="204">
        <v>2856.4688099999998</v>
      </c>
    </row>
    <row r="34" spans="1:5">
      <c r="A34" s="101" t="s">
        <v>101</v>
      </c>
      <c r="B34" s="206">
        <v>8.9620000000000005E-2</v>
      </c>
      <c r="C34" s="206">
        <v>0</v>
      </c>
      <c r="D34" s="206">
        <v>8.9620000000000005E-2</v>
      </c>
      <c r="E34" s="206">
        <v>8.9620000000000005E-2</v>
      </c>
    </row>
    <row r="35" spans="1:5">
      <c r="A35" s="100" t="s">
        <v>235</v>
      </c>
      <c r="B35" s="204">
        <v>10944.05372</v>
      </c>
      <c r="C35" s="204">
        <v>-1402.0236600000001</v>
      </c>
      <c r="D35" s="204">
        <v>9542.030060000001</v>
      </c>
      <c r="E35" s="204">
        <v>11563.327310000001</v>
      </c>
    </row>
    <row r="36" spans="1:5" ht="14.65" thickBot="1">
      <c r="A36" s="103" t="s">
        <v>236</v>
      </c>
      <c r="B36" s="211">
        <v>13668.712299999999</v>
      </c>
      <c r="C36" s="211">
        <v>-1881.0014499999997</v>
      </c>
      <c r="D36" s="211">
        <v>11787.710850000001</v>
      </c>
      <c r="E36" s="211">
        <v>14265.95552</v>
      </c>
    </row>
    <row r="37" spans="1:5">
      <c r="E37" s="488" t="s">
        <v>452</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election activeCell="B40" sqref="B40:E41"/>
    </sheetView>
  </sheetViews>
  <sheetFormatPr defaultColWidth="25.33203125" defaultRowHeight="11.65"/>
  <cols>
    <col min="1" max="1" width="64.06640625" style="141" customWidth="1"/>
    <col min="2" max="4" width="12.796875" style="141" customWidth="1"/>
    <col min="5" max="5" width="12.796875" style="439" customWidth="1"/>
    <col min="6" max="6" width="7.06640625" style="141" customWidth="1"/>
    <col min="7" max="7" width="51.06640625" style="141" customWidth="1"/>
    <col min="8" max="8" width="10.06640625" style="141" customWidth="1"/>
    <col min="9" max="9" width="11.796875" style="141" customWidth="1"/>
    <col min="10" max="16384" width="25.33203125" style="141"/>
  </cols>
  <sheetData>
    <row r="1" spans="1:10" ht="45" customHeight="1" thickBot="1">
      <c r="A1" s="108" t="s">
        <v>237</v>
      </c>
      <c r="B1" s="116" t="s">
        <v>449</v>
      </c>
      <c r="C1" s="116" t="s">
        <v>182</v>
      </c>
      <c r="D1" s="172" t="s">
        <v>450</v>
      </c>
      <c r="E1" s="172" t="s">
        <v>453</v>
      </c>
      <c r="G1" s="139" t="s">
        <v>238</v>
      </c>
      <c r="H1" s="172" t="s">
        <v>454</v>
      </c>
      <c r="I1" s="172" t="s">
        <v>449</v>
      </c>
    </row>
    <row r="2" spans="1:10" ht="14.25">
      <c r="A2" s="110" t="s">
        <v>239</v>
      </c>
      <c r="B2" s="132"/>
      <c r="C2" s="213"/>
      <c r="D2" s="214"/>
      <c r="E2" s="214"/>
      <c r="G2" s="167" t="s">
        <v>240</v>
      </c>
      <c r="H2" s="173"/>
      <c r="I2" s="442"/>
    </row>
    <row r="3" spans="1:10">
      <c r="A3" s="111" t="s">
        <v>241</v>
      </c>
      <c r="B3" s="207">
        <v>107.86100017580699</v>
      </c>
      <c r="C3" s="215">
        <v>81.255724779027588</v>
      </c>
      <c r="D3" s="207">
        <v>26.605275396779401</v>
      </c>
      <c r="E3" s="207">
        <v>-105.747</v>
      </c>
      <c r="F3" s="142"/>
      <c r="G3" s="168" t="s">
        <v>241</v>
      </c>
      <c r="H3" s="98">
        <v>26.605275396779401</v>
      </c>
      <c r="I3" s="98">
        <v>107.86100017580699</v>
      </c>
    </row>
    <row r="4" spans="1:10">
      <c r="A4" s="112" t="s">
        <v>242</v>
      </c>
      <c r="B4" s="207">
        <v>-7.3999999999999996E-2</v>
      </c>
      <c r="C4" s="215">
        <v>0</v>
      </c>
      <c r="D4" s="207">
        <v>-7.3999999999999996E-2</v>
      </c>
      <c r="E4" s="207"/>
      <c r="F4" s="142"/>
      <c r="G4" s="168" t="s">
        <v>242</v>
      </c>
      <c r="H4" s="98">
        <v>-7.3999999999999996E-2</v>
      </c>
      <c r="I4" s="98">
        <v>-7.3999999999999996E-2</v>
      </c>
    </row>
    <row r="5" spans="1:10">
      <c r="A5" s="110" t="s">
        <v>243</v>
      </c>
      <c r="B5" s="205">
        <v>107.78700017580699</v>
      </c>
      <c r="C5" s="216">
        <v>81.255724779027588</v>
      </c>
      <c r="D5" s="205">
        <v>26.5312753967794</v>
      </c>
      <c r="E5" s="205">
        <v>-105.747</v>
      </c>
      <c r="F5" s="142"/>
      <c r="G5" s="168" t="s">
        <v>244</v>
      </c>
      <c r="H5" s="98">
        <v>147.78588719964699</v>
      </c>
      <c r="I5" s="98">
        <v>168.25656588817802</v>
      </c>
    </row>
    <row r="6" spans="1:10">
      <c r="A6" s="110" t="s">
        <v>245</v>
      </c>
      <c r="B6" s="207"/>
      <c r="C6" s="215"/>
      <c r="D6" s="207"/>
      <c r="E6" s="207"/>
      <c r="F6" s="143"/>
      <c r="G6" s="168" t="s">
        <v>246</v>
      </c>
      <c r="H6" s="98">
        <v>-3.1176129681245004</v>
      </c>
      <c r="I6" s="98">
        <v>-2.6836313271432002</v>
      </c>
    </row>
    <row r="7" spans="1:10">
      <c r="A7" s="113" t="s">
        <v>244</v>
      </c>
      <c r="B7" s="207">
        <v>168.25656588817802</v>
      </c>
      <c r="C7" s="215">
        <v>20.470678688531024</v>
      </c>
      <c r="D7" s="207">
        <v>147.78588719964699</v>
      </c>
      <c r="E7" s="207">
        <v>175.28100000000001</v>
      </c>
      <c r="F7" s="143"/>
      <c r="G7" s="168" t="s">
        <v>247</v>
      </c>
      <c r="H7" s="98">
        <v>324.22021949693897</v>
      </c>
      <c r="I7" s="98">
        <v>437.44528601201</v>
      </c>
    </row>
    <row r="8" spans="1:10">
      <c r="A8" s="113" t="s">
        <v>246</v>
      </c>
      <c r="B8" s="207">
        <v>-2.6836313271432002</v>
      </c>
      <c r="C8" s="215">
        <v>0.43398164098130021</v>
      </c>
      <c r="D8" s="207">
        <v>-3.1176129681245004</v>
      </c>
      <c r="E8" s="207">
        <v>-8.6560000000000006</v>
      </c>
      <c r="F8" s="143"/>
      <c r="G8" s="168" t="s">
        <v>248</v>
      </c>
      <c r="H8" s="98">
        <v>-61.3518770704232</v>
      </c>
      <c r="I8" s="98">
        <v>0</v>
      </c>
    </row>
    <row r="9" spans="1:10">
      <c r="A9" s="110" t="s">
        <v>249</v>
      </c>
      <c r="B9" s="207"/>
      <c r="C9" s="215"/>
      <c r="D9" s="207"/>
      <c r="E9" s="207"/>
      <c r="F9" s="143"/>
      <c r="G9" s="168" t="s">
        <v>250</v>
      </c>
      <c r="H9" s="98">
        <v>17.994326785935701</v>
      </c>
      <c r="I9" s="98">
        <v>17.902124583065699</v>
      </c>
    </row>
    <row r="10" spans="1:10">
      <c r="A10" s="111" t="s">
        <v>247</v>
      </c>
      <c r="B10" s="207">
        <v>437.44528601201</v>
      </c>
      <c r="C10" s="215">
        <v>113.22506651507103</v>
      </c>
      <c r="D10" s="207">
        <v>324.22021949693897</v>
      </c>
      <c r="E10" s="207">
        <v>409.149</v>
      </c>
      <c r="F10" s="143"/>
      <c r="G10" s="168" t="s">
        <v>251</v>
      </c>
      <c r="H10" s="98">
        <v>-0.78121507935416401</v>
      </c>
      <c r="I10" s="98">
        <v>-0.26768867585219802</v>
      </c>
    </row>
    <row r="11" spans="1:10">
      <c r="A11" s="111" t="s">
        <v>248</v>
      </c>
      <c r="B11" s="207">
        <v>0</v>
      </c>
      <c r="C11" s="215">
        <v>61.3518770704232</v>
      </c>
      <c r="D11" s="207">
        <v>-61.3518770704232</v>
      </c>
      <c r="E11" s="207">
        <v>0</v>
      </c>
      <c r="F11" s="143"/>
      <c r="G11" s="168" t="s">
        <v>252</v>
      </c>
      <c r="H11" s="98">
        <v>1.2346402730858399</v>
      </c>
      <c r="I11" s="98">
        <v>1.2346402730858399</v>
      </c>
    </row>
    <row r="12" spans="1:10">
      <c r="A12" s="111" t="s">
        <v>253</v>
      </c>
      <c r="B12" s="207">
        <v>4.1075871952044901E-2</v>
      </c>
      <c r="C12" s="215">
        <v>0.2481506109258689</v>
      </c>
      <c r="D12" s="207">
        <v>-0.207074738973824</v>
      </c>
      <c r="E12" s="207">
        <v>0</v>
      </c>
      <c r="F12" s="143"/>
      <c r="G12" s="168" t="s">
        <v>254</v>
      </c>
      <c r="H12" s="98">
        <v>-57.9347475776691</v>
      </c>
      <c r="I12" s="98">
        <v>-62.141871010449499</v>
      </c>
    </row>
    <row r="13" spans="1:10">
      <c r="A13" s="111" t="s">
        <v>250</v>
      </c>
      <c r="B13" s="207">
        <v>17.902124583065699</v>
      </c>
      <c r="C13" s="215">
        <v>-9.2202202870002026E-2</v>
      </c>
      <c r="D13" s="207">
        <v>17.994326785935701</v>
      </c>
      <c r="E13" s="207">
        <v>0</v>
      </c>
      <c r="F13" s="143"/>
      <c r="G13" s="168" t="s">
        <v>253</v>
      </c>
      <c r="H13" s="98">
        <v>-0.207074738973824</v>
      </c>
      <c r="I13" s="98">
        <v>4.1075871952044901E-2</v>
      </c>
    </row>
    <row r="14" spans="1:10">
      <c r="A14" s="111" t="s">
        <v>251</v>
      </c>
      <c r="B14" s="207">
        <v>-0.26768867585219802</v>
      </c>
      <c r="C14" s="215">
        <v>0.51352640350196599</v>
      </c>
      <c r="D14" s="207">
        <v>-0.78121507935416401</v>
      </c>
      <c r="E14" s="207">
        <v>-2.2759999999999998</v>
      </c>
      <c r="F14" s="143"/>
      <c r="G14" s="169" t="s">
        <v>80</v>
      </c>
      <c r="H14" s="131">
        <v>394.37382171784213</v>
      </c>
      <c r="I14" s="131">
        <v>667.57350179065349</v>
      </c>
      <c r="J14" s="144"/>
    </row>
    <row r="15" spans="1:10">
      <c r="A15" s="111" t="s">
        <v>255</v>
      </c>
      <c r="B15" s="207">
        <v>-2.46571939221498</v>
      </c>
      <c r="C15" s="215">
        <v>8.6791826197750055E-2</v>
      </c>
      <c r="D15" s="207">
        <v>-2.5525112184127301</v>
      </c>
      <c r="E15" s="207">
        <v>6.6660000000000004</v>
      </c>
      <c r="F15" s="143"/>
      <c r="G15" s="168" t="s">
        <v>256</v>
      </c>
      <c r="H15" s="98">
        <v>-82.774366039162004</v>
      </c>
      <c r="I15" s="98">
        <v>-112.001355388546</v>
      </c>
    </row>
    <row r="16" spans="1:10">
      <c r="A16" s="112" t="s">
        <v>252</v>
      </c>
      <c r="B16" s="207">
        <v>1.2346402730858399</v>
      </c>
      <c r="C16" s="215">
        <v>0</v>
      </c>
      <c r="D16" s="207">
        <v>1.2346402730858399</v>
      </c>
      <c r="E16" s="207">
        <v>0</v>
      </c>
      <c r="F16" s="143"/>
      <c r="G16" s="168" t="s">
        <v>257</v>
      </c>
      <c r="H16" s="98">
        <v>5.5040899264122301E-3</v>
      </c>
      <c r="I16" s="98">
        <v>0</v>
      </c>
    </row>
    <row r="17" spans="1:10">
      <c r="A17" s="112" t="s">
        <v>254</v>
      </c>
      <c r="B17" s="207">
        <v>-62.141871010449499</v>
      </c>
      <c r="C17" s="215">
        <v>-4.2071234327803992</v>
      </c>
      <c r="D17" s="207">
        <v>-57.9347475776691</v>
      </c>
      <c r="E17" s="207">
        <v>161.33699999999999</v>
      </c>
      <c r="F17" s="143"/>
      <c r="G17" s="168" t="s">
        <v>258</v>
      </c>
      <c r="H17" s="98">
        <v>-170.87829743636399</v>
      </c>
      <c r="I17" s="98">
        <v>-217.89996272220799</v>
      </c>
    </row>
    <row r="18" spans="1:10">
      <c r="A18" s="112" t="s">
        <v>259</v>
      </c>
      <c r="B18" s="207">
        <v>2.3018336174475098</v>
      </c>
      <c r="C18" s="215">
        <v>1.9016855910659838</v>
      </c>
      <c r="D18" s="207">
        <v>0.40014802638152591</v>
      </c>
      <c r="E18" s="207">
        <v>1.5660000000000001</v>
      </c>
      <c r="F18" s="143"/>
      <c r="G18" s="168" t="s">
        <v>260</v>
      </c>
      <c r="H18" s="98">
        <v>1.05338553744904</v>
      </c>
      <c r="I18" s="98">
        <v>1.15647419992735</v>
      </c>
    </row>
    <row r="19" spans="1:10">
      <c r="A19" s="111" t="s">
        <v>261</v>
      </c>
      <c r="B19" s="217">
        <v>559.62261584007911</v>
      </c>
      <c r="C19" s="218">
        <v>193.93243271104774</v>
      </c>
      <c r="D19" s="217">
        <v>365.69018312903154</v>
      </c>
      <c r="E19" s="217">
        <v>743.06700000000012</v>
      </c>
      <c r="F19" s="143"/>
      <c r="G19" s="168" t="s">
        <v>262</v>
      </c>
      <c r="H19" s="138">
        <v>0</v>
      </c>
      <c r="I19" s="138">
        <v>0</v>
      </c>
    </row>
    <row r="20" spans="1:10">
      <c r="A20" s="112" t="s">
        <v>263</v>
      </c>
      <c r="B20" s="207">
        <v>-75.05438384193431</v>
      </c>
      <c r="C20" s="215">
        <v>11.109822072558586</v>
      </c>
      <c r="D20" s="207">
        <v>-86.164205914492896</v>
      </c>
      <c r="E20" s="207">
        <v>-119.488</v>
      </c>
      <c r="G20" s="168" t="s">
        <v>264</v>
      </c>
      <c r="H20" s="138">
        <v>19.998000000000001</v>
      </c>
      <c r="I20" s="138">
        <v>34.509</v>
      </c>
    </row>
    <row r="21" spans="1:10">
      <c r="A21" s="112" t="s">
        <v>265</v>
      </c>
      <c r="B21" s="207">
        <v>-13.018287852719601</v>
      </c>
      <c r="C21" s="215">
        <v>-3.4223265888712895</v>
      </c>
      <c r="D21" s="207">
        <v>-9.5959612638483112</v>
      </c>
      <c r="E21" s="207">
        <v>-20.515999999999998</v>
      </c>
      <c r="G21" s="169" t="s">
        <v>266</v>
      </c>
      <c r="H21" s="131">
        <v>-232.59577384815057</v>
      </c>
      <c r="I21" s="131">
        <v>-294.23584391082665</v>
      </c>
      <c r="J21" s="144"/>
    </row>
    <row r="22" spans="1:10">
      <c r="A22" s="112" t="s">
        <v>267</v>
      </c>
      <c r="B22" s="207">
        <v>-72.78973293645943</v>
      </c>
      <c r="C22" s="215">
        <v>0.28000980113836249</v>
      </c>
      <c r="D22" s="207">
        <v>-73.069742737597792</v>
      </c>
      <c r="E22" s="207">
        <v>8.2430000000000003</v>
      </c>
      <c r="G22" s="168" t="s">
        <v>263</v>
      </c>
      <c r="H22" s="98">
        <v>-86.164205914492896</v>
      </c>
      <c r="I22" s="98">
        <v>-75.05438384193431</v>
      </c>
    </row>
    <row r="23" spans="1:10">
      <c r="A23" s="111" t="s">
        <v>261</v>
      </c>
      <c r="B23" s="217">
        <v>-160.86240463111335</v>
      </c>
      <c r="C23" s="219">
        <v>7.9675052848256485</v>
      </c>
      <c r="D23" s="217">
        <v>-168.829909915939</v>
      </c>
      <c r="E23" s="217">
        <v>-131.761</v>
      </c>
      <c r="G23" s="168" t="s">
        <v>265</v>
      </c>
      <c r="H23" s="98">
        <v>-9.5959612638483112</v>
      </c>
      <c r="I23" s="98">
        <v>-13.018287852719601</v>
      </c>
    </row>
    <row r="24" spans="1:10">
      <c r="A24" s="111" t="s">
        <v>268</v>
      </c>
      <c r="B24" s="207">
        <v>-153.548036759929</v>
      </c>
      <c r="C24" s="215">
        <v>-25.439341117243004</v>
      </c>
      <c r="D24" s="207">
        <v>-128.108695642686</v>
      </c>
      <c r="E24" s="207">
        <v>-193.345</v>
      </c>
      <c r="G24" s="168" t="s">
        <v>267</v>
      </c>
      <c r="H24" s="98">
        <v>-73.069742737597792</v>
      </c>
      <c r="I24" s="98">
        <v>-72.78973293645943</v>
      </c>
    </row>
    <row r="25" spans="1:10">
      <c r="A25" s="111" t="s">
        <v>269</v>
      </c>
      <c r="B25" s="207">
        <v>1.0544805796677001</v>
      </c>
      <c r="C25" s="215">
        <v>0.61779260557636406</v>
      </c>
      <c r="D25" s="207">
        <v>0.43668797409133603</v>
      </c>
      <c r="E25" s="207">
        <v>7.99</v>
      </c>
      <c r="G25" s="168" t="s">
        <v>255</v>
      </c>
      <c r="H25" s="98">
        <v>-2.5525112184127301</v>
      </c>
      <c r="I25" s="98">
        <v>-2.46571939221498</v>
      </c>
    </row>
    <row r="26" spans="1:10">
      <c r="A26" s="111" t="s">
        <v>270</v>
      </c>
      <c r="B26" s="207">
        <v>-38.052046526786796</v>
      </c>
      <c r="C26" s="215">
        <v>-29.111559651484278</v>
      </c>
      <c r="D26" s="207">
        <v>-8.9404868753025202</v>
      </c>
      <c r="E26" s="207">
        <v>-36.648000000000003</v>
      </c>
      <c r="G26" s="168" t="s">
        <v>271</v>
      </c>
      <c r="H26" s="98">
        <v>0.40014802638152591</v>
      </c>
      <c r="I26" s="98">
        <v>2.3018336174475098</v>
      </c>
    </row>
    <row r="27" spans="1:10">
      <c r="A27" s="110" t="s">
        <v>272</v>
      </c>
      <c r="B27" s="217">
        <v>316.00160867772462</v>
      </c>
      <c r="C27" s="217">
        <v>229.2225546117501</v>
      </c>
      <c r="D27" s="217">
        <v>86.779054065974748</v>
      </c>
      <c r="E27" s="217">
        <v>283.55600000000015</v>
      </c>
      <c r="F27" s="142"/>
      <c r="G27" s="169" t="s">
        <v>399</v>
      </c>
      <c r="H27" s="131">
        <v>-170.9822731079702</v>
      </c>
      <c r="I27" s="131">
        <v>-161.02629040588084</v>
      </c>
      <c r="J27" s="144"/>
    </row>
    <row r="28" spans="1:10">
      <c r="A28" s="110" t="s">
        <v>273</v>
      </c>
      <c r="B28" s="207"/>
      <c r="C28" s="215"/>
      <c r="D28" s="207"/>
      <c r="E28" s="207"/>
      <c r="G28" s="169" t="s">
        <v>274</v>
      </c>
      <c r="H28" s="131">
        <v>-9.2042252382786387</v>
      </c>
      <c r="I28" s="131">
        <v>212.31136747394601</v>
      </c>
    </row>
    <row r="29" spans="1:10">
      <c r="A29" s="112" t="s">
        <v>275</v>
      </c>
      <c r="B29" s="207">
        <v>-5.0746604876427002</v>
      </c>
      <c r="C29" s="215">
        <v>-3.7620000000000005</v>
      </c>
      <c r="D29" s="207">
        <v>-1.3126604876426999</v>
      </c>
      <c r="E29" s="207">
        <v>0</v>
      </c>
      <c r="G29" s="168" t="s">
        <v>270</v>
      </c>
      <c r="H29" s="98">
        <v>-8.9404868753025202</v>
      </c>
      <c r="I29" s="98">
        <v>-38.052046526786796</v>
      </c>
    </row>
    <row r="30" spans="1:10">
      <c r="A30" s="111" t="s">
        <v>276</v>
      </c>
      <c r="B30" s="207">
        <v>0</v>
      </c>
      <c r="C30" s="215">
        <v>0</v>
      </c>
      <c r="D30" s="207">
        <v>0</v>
      </c>
      <c r="E30" s="207">
        <v>0</v>
      </c>
      <c r="G30" s="169" t="s">
        <v>302</v>
      </c>
      <c r="H30" s="131">
        <v>-18.144712113581157</v>
      </c>
      <c r="I30" s="131">
        <v>174.25932094715921</v>
      </c>
      <c r="J30" s="144"/>
    </row>
    <row r="31" spans="1:10">
      <c r="A31" s="112" t="s">
        <v>256</v>
      </c>
      <c r="B31" s="207">
        <v>-112.001355388546</v>
      </c>
      <c r="C31" s="215">
        <v>-29.226989349383999</v>
      </c>
      <c r="D31" s="207">
        <v>-82.774366039162004</v>
      </c>
      <c r="E31" s="207">
        <v>-187.60900000000001</v>
      </c>
      <c r="G31" s="168" t="s">
        <v>268</v>
      </c>
      <c r="H31" s="98">
        <v>-128.108695642686</v>
      </c>
      <c r="I31" s="98">
        <v>-153.548036759929</v>
      </c>
    </row>
    <row r="32" spans="1:10">
      <c r="A32" s="112" t="s">
        <v>257</v>
      </c>
      <c r="B32" s="207">
        <v>0</v>
      </c>
      <c r="C32" s="215">
        <v>-5.5040899264122301E-3</v>
      </c>
      <c r="D32" s="207">
        <v>5.5040899264122301E-3</v>
      </c>
      <c r="E32" s="207">
        <v>0</v>
      </c>
      <c r="G32" s="168" t="s">
        <v>269</v>
      </c>
      <c r="H32" s="98">
        <v>0.43668797409133603</v>
      </c>
      <c r="I32" s="98">
        <v>1.0544805796677001</v>
      </c>
    </row>
    <row r="33" spans="1:10">
      <c r="A33" s="112" t="s">
        <v>258</v>
      </c>
      <c r="B33" s="207">
        <v>-217.89996272220799</v>
      </c>
      <c r="C33" s="215">
        <v>-47.021665285843994</v>
      </c>
      <c r="D33" s="207">
        <v>-170.87829743636399</v>
      </c>
      <c r="E33" s="207">
        <v>-232.185</v>
      </c>
      <c r="G33" s="169" t="s">
        <v>86</v>
      </c>
      <c r="H33" s="131">
        <v>-127.67200766859466</v>
      </c>
      <c r="I33" s="131">
        <v>-152.49355618026129</v>
      </c>
    </row>
    <row r="34" spans="1:10">
      <c r="A34" s="112" t="s">
        <v>260</v>
      </c>
      <c r="B34" s="207">
        <v>1.15647419992735</v>
      </c>
      <c r="C34" s="215">
        <v>0.10308866247831006</v>
      </c>
      <c r="D34" s="207">
        <v>1.05338553744904</v>
      </c>
      <c r="E34" s="207">
        <v>0</v>
      </c>
      <c r="G34" s="169" t="s">
        <v>277</v>
      </c>
      <c r="H34" s="131">
        <v>-145.81671978217582</v>
      </c>
      <c r="I34" s="131">
        <v>21.765764766897917</v>
      </c>
      <c r="J34" s="144"/>
    </row>
    <row r="35" spans="1:10">
      <c r="A35" s="112" t="s">
        <v>278</v>
      </c>
      <c r="B35" s="207">
        <v>0</v>
      </c>
      <c r="C35" s="215">
        <v>0</v>
      </c>
      <c r="D35" s="207">
        <v>0</v>
      </c>
      <c r="E35" s="207">
        <v>0</v>
      </c>
      <c r="G35" s="168" t="s">
        <v>279</v>
      </c>
      <c r="H35" s="98">
        <v>0</v>
      </c>
      <c r="I35" s="98">
        <v>0</v>
      </c>
    </row>
    <row r="36" spans="1:10" ht="15" customHeight="1">
      <c r="A36" s="166" t="s">
        <v>300</v>
      </c>
      <c r="B36" s="207">
        <v>-1.52620819520453E-2</v>
      </c>
      <c r="C36" s="215">
        <v>-7.7481506109258653</v>
      </c>
      <c r="D36" s="207">
        <v>7.7328885289738203</v>
      </c>
      <c r="E36" s="207">
        <v>17.388000000000002</v>
      </c>
      <c r="G36" s="170" t="s">
        <v>280</v>
      </c>
      <c r="H36" s="98">
        <v>-2.8587480454074097</v>
      </c>
      <c r="I36" s="98">
        <v>-2.8587480454074097</v>
      </c>
    </row>
    <row r="37" spans="1:10">
      <c r="A37" s="112" t="s">
        <v>279</v>
      </c>
      <c r="B37" s="207">
        <v>0</v>
      </c>
      <c r="C37" s="215">
        <v>0</v>
      </c>
      <c r="D37" s="207">
        <v>0</v>
      </c>
      <c r="E37" s="207">
        <v>0</v>
      </c>
      <c r="G37" s="169" t="s">
        <v>281</v>
      </c>
      <c r="H37" s="131">
        <v>-148.67546782758325</v>
      </c>
      <c r="I37" s="131">
        <v>18.907016721490507</v>
      </c>
    </row>
    <row r="38" spans="1:10">
      <c r="A38" s="112" t="s">
        <v>282</v>
      </c>
      <c r="B38" s="207">
        <v>-0.16328088797109502</v>
      </c>
      <c r="C38" s="215">
        <v>-7.8639743001257756</v>
      </c>
      <c r="D38" s="207">
        <v>7.7006934121546804</v>
      </c>
      <c r="E38" s="207">
        <v>0</v>
      </c>
      <c r="G38" s="170" t="s">
        <v>438</v>
      </c>
      <c r="H38" s="98">
        <v>-29.371882097114099</v>
      </c>
      <c r="I38" s="98">
        <v>-37.597426313414999</v>
      </c>
    </row>
    <row r="39" spans="1:10" ht="12" thickBot="1">
      <c r="A39" s="110" t="s">
        <v>283</v>
      </c>
      <c r="B39" s="355">
        <v>-333.99804736839252</v>
      </c>
      <c r="C39" s="355">
        <v>-95.525194973727736</v>
      </c>
      <c r="D39" s="355">
        <v>-238.47285239466473</v>
      </c>
      <c r="E39" s="205">
        <v>-402.40600000000001</v>
      </c>
      <c r="F39" s="142"/>
      <c r="G39" s="171" t="s">
        <v>437</v>
      </c>
      <c r="H39" s="356">
        <v>-178.04734992469736</v>
      </c>
      <c r="I39" s="356">
        <v>-18.690409591924492</v>
      </c>
    </row>
    <row r="40" spans="1:10">
      <c r="A40" s="110" t="s">
        <v>284</v>
      </c>
      <c r="B40" s="205"/>
      <c r="C40" s="220"/>
      <c r="D40" s="205"/>
      <c r="E40" s="205"/>
      <c r="G40" s="144"/>
    </row>
    <row r="41" spans="1:10">
      <c r="A41" s="112" t="s">
        <v>285</v>
      </c>
      <c r="B41" s="207">
        <v>0</v>
      </c>
      <c r="C41" s="215">
        <v>0</v>
      </c>
      <c r="D41" s="207">
        <v>0</v>
      </c>
      <c r="E41" s="207">
        <v>0</v>
      </c>
      <c r="G41" s="144"/>
    </row>
    <row r="42" spans="1:10">
      <c r="A42" s="112" t="s">
        <v>286</v>
      </c>
      <c r="B42" s="207">
        <v>160.454595515091</v>
      </c>
      <c r="C42" s="215">
        <v>0</v>
      </c>
      <c r="D42" s="207">
        <v>160.454595515091</v>
      </c>
      <c r="E42" s="207">
        <v>706.32399999999996</v>
      </c>
      <c r="G42" s="144"/>
    </row>
    <row r="43" spans="1:10">
      <c r="A43" s="112" t="s">
        <v>287</v>
      </c>
      <c r="B43" s="207">
        <v>-437.58349756406415</v>
      </c>
      <c r="C43" s="215">
        <v>-161.23432851516213</v>
      </c>
      <c r="D43" s="207">
        <v>-276.34916904890201</v>
      </c>
      <c r="E43" s="207">
        <v>-175.90600000000001</v>
      </c>
      <c r="G43" s="144"/>
    </row>
    <row r="44" spans="1:10">
      <c r="A44" s="112" t="s">
        <v>288</v>
      </c>
      <c r="B44" s="207">
        <v>0</v>
      </c>
      <c r="C44" s="215">
        <v>0</v>
      </c>
      <c r="D44" s="207">
        <v>0</v>
      </c>
      <c r="E44" s="207">
        <v>0</v>
      </c>
      <c r="G44" s="144"/>
    </row>
    <row r="45" spans="1:10">
      <c r="A45" s="112" t="s">
        <v>289</v>
      </c>
      <c r="B45" s="207">
        <v>-0.31085073779411299</v>
      </c>
      <c r="C45" s="215">
        <v>0</v>
      </c>
      <c r="D45" s="207">
        <v>0</v>
      </c>
      <c r="E45" s="207">
        <v>0</v>
      </c>
      <c r="G45" s="144"/>
    </row>
    <row r="46" spans="1:10">
      <c r="A46" s="112" t="s">
        <v>379</v>
      </c>
      <c r="B46" s="207">
        <v>0</v>
      </c>
      <c r="C46" s="215">
        <v>0</v>
      </c>
      <c r="D46" s="207">
        <v>0</v>
      </c>
      <c r="E46" s="207">
        <v>-10.173</v>
      </c>
      <c r="G46" s="144"/>
    </row>
    <row r="47" spans="1:10">
      <c r="A47" s="112" t="s">
        <v>290</v>
      </c>
      <c r="B47" s="207">
        <v>0</v>
      </c>
      <c r="C47" s="215">
        <v>0</v>
      </c>
      <c r="D47" s="207">
        <v>0</v>
      </c>
      <c r="E47" s="207">
        <v>0</v>
      </c>
      <c r="G47" s="144"/>
    </row>
    <row r="48" spans="1:10">
      <c r="A48" s="112" t="s">
        <v>280</v>
      </c>
      <c r="B48" s="207">
        <v>-2.8587480454074097</v>
      </c>
      <c r="C48" s="215">
        <v>0</v>
      </c>
      <c r="D48" s="207">
        <v>-2.8587480454074097</v>
      </c>
      <c r="E48" s="207">
        <v>-17.04</v>
      </c>
      <c r="G48" s="144"/>
    </row>
    <row r="49" spans="1:7">
      <c r="A49" s="112" t="s">
        <v>291</v>
      </c>
      <c r="B49" s="207">
        <v>0</v>
      </c>
      <c r="C49" s="215">
        <v>0</v>
      </c>
      <c r="D49" s="207">
        <v>0</v>
      </c>
      <c r="E49" s="207">
        <v>0</v>
      </c>
      <c r="G49" s="144"/>
    </row>
    <row r="50" spans="1:7">
      <c r="A50" s="114" t="s">
        <v>292</v>
      </c>
      <c r="B50" s="355">
        <v>-280.29850083217468</v>
      </c>
      <c r="C50" s="505">
        <v>-161.23432851516213</v>
      </c>
      <c r="D50" s="355">
        <v>-118.75332157921842</v>
      </c>
      <c r="E50" s="205">
        <v>503.20499999999987</v>
      </c>
      <c r="F50" s="142"/>
      <c r="G50" s="144"/>
    </row>
    <row r="51" spans="1:7">
      <c r="A51" s="111" t="s">
        <v>293</v>
      </c>
      <c r="B51" s="207">
        <v>-1.11255768330737</v>
      </c>
      <c r="C51" s="215">
        <v>0.94354792623530015</v>
      </c>
      <c r="D51" s="207">
        <v>-2.0561056095426702</v>
      </c>
      <c r="E51" s="207">
        <v>-30.7</v>
      </c>
      <c r="G51" s="144"/>
    </row>
    <row r="52" spans="1:7">
      <c r="A52" s="114" t="s">
        <v>294</v>
      </c>
      <c r="B52" s="205">
        <v>-299.40749720614997</v>
      </c>
      <c r="C52" s="220">
        <v>-26.904271688698884</v>
      </c>
      <c r="D52" s="355">
        <v>-272.50322551745109</v>
      </c>
      <c r="E52" s="205">
        <v>353.65500000000003</v>
      </c>
      <c r="F52" s="142"/>
      <c r="G52" s="144"/>
    </row>
    <row r="53" spans="1:7">
      <c r="A53" s="111" t="s">
        <v>295</v>
      </c>
      <c r="B53" s="207">
        <v>1121.71</v>
      </c>
      <c r="C53" s="215">
        <v>247.16106404205505</v>
      </c>
      <c r="D53" s="207">
        <v>874.54893595794499</v>
      </c>
      <c r="E53" s="207">
        <v>1392.79</v>
      </c>
      <c r="F53" s="142"/>
      <c r="G53" s="144"/>
    </row>
    <row r="54" spans="1:7">
      <c r="A54" s="111" t="s">
        <v>296</v>
      </c>
      <c r="B54" s="207">
        <v>0</v>
      </c>
      <c r="C54" s="215">
        <v>0</v>
      </c>
      <c r="D54" s="207">
        <v>0</v>
      </c>
      <c r="E54" s="207">
        <v>0</v>
      </c>
      <c r="F54" s="142"/>
      <c r="G54" s="144"/>
    </row>
    <row r="55" spans="1:7" ht="12" thickBot="1">
      <c r="A55" s="115" t="s">
        <v>297</v>
      </c>
      <c r="B55" s="208">
        <v>822.30250279385007</v>
      </c>
      <c r="C55" s="208">
        <v>220.25679235335616</v>
      </c>
      <c r="D55" s="208">
        <v>602.04571044049385</v>
      </c>
      <c r="E55" s="208">
        <v>1746.98</v>
      </c>
      <c r="F55" s="142"/>
      <c r="G55" s="144"/>
    </row>
    <row r="56" spans="1:7">
      <c r="E56" s="441" t="s">
        <v>455</v>
      </c>
      <c r="G56" s="144"/>
    </row>
    <row r="57" spans="1:7">
      <c r="B57" s="144"/>
      <c r="D57" s="144"/>
      <c r="G57" s="144"/>
    </row>
    <row r="58" spans="1:7">
      <c r="E58" s="440"/>
      <c r="G58" s="14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35"/>
  <sheetViews>
    <sheetView showGridLines="0" zoomScaleNormal="100" zoomScaleSheetLayoutView="80" workbookViewId="0">
      <pane xSplit="2" ySplit="1" topLeftCell="C2" activePane="bottomRight" state="frozen"/>
      <selection activeCell="T113" sqref="T113:T115"/>
      <selection pane="topRight" activeCell="T113" sqref="T113:T115"/>
      <selection pane="bottomLeft" activeCell="T113" sqref="T113:T115"/>
      <selection pane="bottomRight" activeCell="O28" sqref="O28"/>
    </sheetView>
  </sheetViews>
  <sheetFormatPr defaultColWidth="9.06640625" defaultRowHeight="12.75"/>
  <cols>
    <col min="1" max="1" width="3.796875" style="2" customWidth="1"/>
    <col min="2" max="2" width="55.33203125" style="16" bestFit="1" customWidth="1"/>
    <col min="3" max="3" width="9.06640625" style="16"/>
    <col min="4" max="5" width="9.796875" style="16" bestFit="1" customWidth="1"/>
    <col min="6" max="6" width="9.59765625" style="2" bestFit="1" customWidth="1"/>
    <col min="7" max="7" width="9.06640625" style="2"/>
    <col min="8" max="12" width="9.06640625" style="2" customWidth="1"/>
    <col min="13" max="16384" width="9.06640625" style="2"/>
  </cols>
  <sheetData>
    <row r="1" spans="1:13" s="1" customFormat="1" ht="14.25">
      <c r="A1" s="530" t="s">
        <v>19</v>
      </c>
      <c r="B1" s="52"/>
      <c r="C1" s="52" t="s">
        <v>20</v>
      </c>
      <c r="D1" s="52" t="s">
        <v>298</v>
      </c>
      <c r="E1" s="52" t="s">
        <v>335</v>
      </c>
      <c r="F1" s="52" t="s">
        <v>345</v>
      </c>
      <c r="G1" s="52" t="s">
        <v>346</v>
      </c>
      <c r="H1" s="52" t="s">
        <v>377</v>
      </c>
      <c r="I1" s="52" t="s">
        <v>391</v>
      </c>
      <c r="J1" s="52" t="s">
        <v>400</v>
      </c>
      <c r="K1" s="52" t="s">
        <v>406</v>
      </c>
      <c r="L1" s="52" t="s">
        <v>407</v>
      </c>
      <c r="M1" s="52" t="s">
        <v>439</v>
      </c>
    </row>
    <row r="2" spans="1:13" s="27" customFormat="1" ht="13.15">
      <c r="A2" s="8" t="s">
        <v>21</v>
      </c>
      <c r="B2" s="77"/>
      <c r="C2" s="77"/>
      <c r="D2" s="77"/>
      <c r="E2" s="77"/>
      <c r="F2" s="77"/>
      <c r="G2" s="77"/>
      <c r="H2" s="77"/>
      <c r="I2" s="77"/>
      <c r="J2" s="77"/>
      <c r="K2" s="77"/>
      <c r="L2" s="77"/>
      <c r="M2" s="77"/>
    </row>
    <row r="3" spans="1:13" s="1" customFormat="1" ht="13.15">
      <c r="B3" s="1" t="s">
        <v>22</v>
      </c>
      <c r="C3" s="17">
        <v>868.84843648284186</v>
      </c>
      <c r="D3" s="17">
        <v>891.87190683618701</v>
      </c>
      <c r="E3" s="17">
        <v>914.42818845233205</v>
      </c>
      <c r="F3" s="17">
        <v>954.60787900262505</v>
      </c>
      <c r="G3" s="389">
        <v>3629.7564107739904</v>
      </c>
      <c r="H3" s="17">
        <v>929.13877611082103</v>
      </c>
      <c r="I3" s="17">
        <v>834.29011787984803</v>
      </c>
      <c r="J3" s="17">
        <v>881.90141261034603</v>
      </c>
      <c r="K3" s="17">
        <v>931.88274233704306</v>
      </c>
      <c r="L3" s="389">
        <v>3577.2130489380602</v>
      </c>
      <c r="M3" s="17">
        <v>919.274506346674</v>
      </c>
    </row>
    <row r="4" spans="1:13" s="28" customFormat="1" ht="10.15">
      <c r="B4" s="28" t="s">
        <v>23</v>
      </c>
      <c r="C4" s="148">
        <v>799.76853828741901</v>
      </c>
      <c r="D4" s="148">
        <v>817.67374556883397</v>
      </c>
      <c r="E4" s="148">
        <v>834.78883148555292</v>
      </c>
      <c r="F4" s="148">
        <v>869.86860452908002</v>
      </c>
      <c r="G4" s="390">
        <v>3322.0997198708901</v>
      </c>
      <c r="H4" s="148">
        <v>846.17086008136903</v>
      </c>
      <c r="I4" s="148">
        <v>757.54960439477998</v>
      </c>
      <c r="J4" s="148">
        <v>803.51054979820503</v>
      </c>
      <c r="K4" s="148">
        <v>851.74297659203091</v>
      </c>
      <c r="L4" s="390">
        <v>3258.9739908663796</v>
      </c>
      <c r="M4" s="148">
        <v>846.78344543975606</v>
      </c>
    </row>
    <row r="5" spans="1:13" s="1" customFormat="1" ht="13.15">
      <c r="B5" s="1" t="s">
        <v>24</v>
      </c>
      <c r="C5" s="17">
        <v>543.54511285149863</v>
      </c>
      <c r="D5" s="17">
        <v>545.331959564302</v>
      </c>
      <c r="E5" s="17">
        <v>555.09332412033598</v>
      </c>
      <c r="F5" s="17">
        <v>561.96721869386602</v>
      </c>
      <c r="G5" s="389">
        <v>2205.9376152300001</v>
      </c>
      <c r="H5" s="17">
        <v>540.16015023421096</v>
      </c>
      <c r="I5" s="17">
        <v>507.78892094177002</v>
      </c>
      <c r="J5" s="17">
        <v>515.17446500772496</v>
      </c>
      <c r="K5" s="448">
        <v>541.19163109589203</v>
      </c>
      <c r="L5" s="389">
        <v>2104.3151672796002</v>
      </c>
      <c r="M5" s="17">
        <v>564.92221348904593</v>
      </c>
    </row>
    <row r="6" spans="1:13" s="1" customFormat="1" ht="13.15">
      <c r="B6" s="28" t="s">
        <v>115</v>
      </c>
      <c r="C6" s="148">
        <v>379.1559568559984</v>
      </c>
      <c r="D6" s="148">
        <v>384.85515031293903</v>
      </c>
      <c r="E6" s="148">
        <v>390.04667410335202</v>
      </c>
      <c r="F6" s="148">
        <v>391.68240103100601</v>
      </c>
      <c r="G6" s="390">
        <v>1545.7401823032999</v>
      </c>
      <c r="H6" s="148">
        <v>386.28211844819998</v>
      </c>
      <c r="I6" s="148">
        <v>367.91700284163602</v>
      </c>
      <c r="J6" s="148">
        <v>373.45470085449097</v>
      </c>
      <c r="K6" s="449">
        <v>390.68712954630303</v>
      </c>
      <c r="L6" s="390">
        <v>1518.3409516906302</v>
      </c>
      <c r="M6" s="148">
        <v>411.36417548083602</v>
      </c>
    </row>
    <row r="7" spans="1:13" s="28" customFormat="1" ht="10.15">
      <c r="B7" s="28" t="s">
        <v>494</v>
      </c>
      <c r="C7" s="148">
        <v>164.38915599550086</v>
      </c>
      <c r="D7" s="148">
        <v>160.47680925136399</v>
      </c>
      <c r="E7" s="148">
        <v>165.04665001698399</v>
      </c>
      <c r="F7" s="148">
        <v>170.28481766286001</v>
      </c>
      <c r="G7" s="390">
        <v>660.19743292670796</v>
      </c>
      <c r="H7" s="148">
        <v>153.87803178600998</v>
      </c>
      <c r="I7" s="148">
        <v>139.871918100134</v>
      </c>
      <c r="J7" s="148">
        <v>141.719764153233</v>
      </c>
      <c r="K7" s="148">
        <v>150.50450154958901</v>
      </c>
      <c r="L7" s="390">
        <v>585.97421558897008</v>
      </c>
      <c r="M7" s="148">
        <f>124.905714139093+(28652.3238691175/1000)</f>
        <v>153.5580380082105</v>
      </c>
    </row>
    <row r="8" spans="1:13" s="1" customFormat="1" ht="13.15">
      <c r="B8" s="2" t="s">
        <v>27</v>
      </c>
      <c r="C8" s="92">
        <v>12.212669050752197</v>
      </c>
      <c r="D8" s="92">
        <v>12.616239014441135</v>
      </c>
      <c r="E8" s="92">
        <v>11.57485316398197</v>
      </c>
      <c r="F8" s="92">
        <v>23.021657123598857</v>
      </c>
      <c r="G8" s="391">
        <v>59.425418352779616</v>
      </c>
      <c r="H8" s="92">
        <v>13.484748077717995</v>
      </c>
      <c r="I8" s="92">
        <v>13.942300022102017</v>
      </c>
      <c r="J8" s="92">
        <v>14.989040743028909</v>
      </c>
      <c r="K8" s="92">
        <v>16.058887792144787</v>
      </c>
      <c r="L8" s="391">
        <v>58.474976634989162</v>
      </c>
      <c r="M8" s="92">
        <v>16.319850138470201</v>
      </c>
    </row>
    <row r="9" spans="1:13" s="1" customFormat="1" ht="13.15">
      <c r="A9" s="1" t="s">
        <v>28</v>
      </c>
      <c r="C9" s="91">
        <v>1424.6062183850927</v>
      </c>
      <c r="D9" s="91">
        <v>1449.8201054149301</v>
      </c>
      <c r="E9" s="91">
        <v>1481.0963657366501</v>
      </c>
      <c r="F9" s="91">
        <v>1539.5967548200899</v>
      </c>
      <c r="G9" s="392">
        <v>5895.1194443567701</v>
      </c>
      <c r="H9" s="91">
        <v>1482.78367442275</v>
      </c>
      <c r="I9" s="91">
        <v>1356.0213388437201</v>
      </c>
      <c r="J9" s="91">
        <v>1412.0649183610999</v>
      </c>
      <c r="K9" s="91">
        <v>1489.1332612250799</v>
      </c>
      <c r="L9" s="392">
        <v>5740.0031928526496</v>
      </c>
      <c r="M9" s="91">
        <v>1500.5165699741901</v>
      </c>
    </row>
    <row r="10" spans="1:13" s="1" customFormat="1" ht="13.15">
      <c r="B10" s="48" t="s">
        <v>29</v>
      </c>
      <c r="C10" s="50">
        <v>2.9471561660404478E-2</v>
      </c>
      <c r="D10" s="50">
        <v>1.6106676435791178E-2</v>
      </c>
      <c r="E10" s="50">
        <v>6.8517135459527688E-3</v>
      </c>
      <c r="F10" s="50">
        <v>1.8305481753344784E-2</v>
      </c>
      <c r="G10" s="393">
        <v>1.8528506696107117E-2</v>
      </c>
      <c r="H10" s="50">
        <v>-2.0776720128821533E-3</v>
      </c>
      <c r="I10" s="50">
        <v>-6.8169103060788244E-2</v>
      </c>
      <c r="J10" s="50">
        <v>-3.1742081979528242E-2</v>
      </c>
      <c r="K10" s="50">
        <v>-4.507718592776014E-3</v>
      </c>
      <c r="L10" s="393">
        <v>-2.6497509261713799E-2</v>
      </c>
      <c r="M10" s="50">
        <v>2.128160436374989E-2</v>
      </c>
    </row>
    <row r="11" spans="1:13" s="1" customFormat="1" ht="13.5" thickBot="1">
      <c r="B11" s="2" t="s">
        <v>30</v>
      </c>
      <c r="C11" s="18">
        <v>94.851600853924097</v>
      </c>
      <c r="D11" s="18">
        <v>103.33057678177501</v>
      </c>
      <c r="E11" s="18">
        <v>116.78509187081977</v>
      </c>
      <c r="F11" s="18">
        <v>134.74568223329015</v>
      </c>
      <c r="G11" s="394">
        <v>449.63248948599994</v>
      </c>
      <c r="H11" s="18">
        <v>109.68216165245008</v>
      </c>
      <c r="I11" s="18">
        <v>89.921414413229968</v>
      </c>
      <c r="J11" s="18">
        <v>126.3409839343401</v>
      </c>
      <c r="K11" s="18">
        <v>140.34560996132018</v>
      </c>
      <c r="L11" s="394">
        <v>466.29016996134033</v>
      </c>
      <c r="M11" s="18">
        <v>117.84856547231993</v>
      </c>
    </row>
    <row r="12" spans="1:13" s="1" customFormat="1" ht="13.5" thickBot="1">
      <c r="A12" s="127" t="s">
        <v>31</v>
      </c>
      <c r="B12" s="119"/>
      <c r="C12" s="128">
        <v>1519.3773569852117</v>
      </c>
      <c r="D12" s="128">
        <v>1553.15068219671</v>
      </c>
      <c r="E12" s="128">
        <v>1597.8814576074699</v>
      </c>
      <c r="F12" s="128">
        <v>1674.3424370533801</v>
      </c>
      <c r="G12" s="395">
        <v>6344.7519338427701</v>
      </c>
      <c r="H12" s="128">
        <v>1592.4658360752001</v>
      </c>
      <c r="I12" s="128">
        <v>1445.94275325695</v>
      </c>
      <c r="J12" s="128">
        <v>1538.40590229544</v>
      </c>
      <c r="K12" s="128">
        <v>1629.4788711864001</v>
      </c>
      <c r="L12" s="395">
        <v>6206.2933628139899</v>
      </c>
      <c r="M12" s="128">
        <v>1618.3651354465101</v>
      </c>
    </row>
    <row r="13" spans="1:13" s="49" customFormat="1" ht="10.15">
      <c r="B13" s="125" t="s">
        <v>32</v>
      </c>
      <c r="C13" s="50">
        <v>4.7775604610094558E-2</v>
      </c>
      <c r="D13" s="50">
        <v>4.91679884971249E-2</v>
      </c>
      <c r="E13" s="50">
        <v>8.7140215658306083E-2</v>
      </c>
      <c r="F13" s="50">
        <v>0.12873621302123917</v>
      </c>
      <c r="G13" s="393">
        <v>7.8371382188718156E-2</v>
      </c>
      <c r="H13" s="50">
        <v>4.8104230824536146E-2</v>
      </c>
      <c r="I13" s="50">
        <v>-6.9026096545976898E-2</v>
      </c>
      <c r="J13" s="50">
        <v>-3.7221506657361299E-2</v>
      </c>
      <c r="K13" s="50">
        <v>-2.679473736922279E-2</v>
      </c>
      <c r="L13" s="393">
        <v>-2.1822534982060549E-2</v>
      </c>
      <c r="M13" s="50">
        <v>1.6263645212723409E-2</v>
      </c>
    </row>
    <row r="14" spans="1:13" s="49" customFormat="1" ht="10.15">
      <c r="B14" s="48" t="s">
        <v>29</v>
      </c>
      <c r="C14" s="50">
        <v>3.1607629677323772E-2</v>
      </c>
      <c r="D14" s="50">
        <v>1.7199369112499183E-2</v>
      </c>
      <c r="E14" s="50">
        <v>1.8630565408674155E-2</v>
      </c>
      <c r="F14" s="50">
        <v>2.4583316136931276E-2</v>
      </c>
      <c r="G14" s="393">
        <v>2.3851134721652564E-2</v>
      </c>
      <c r="H14" s="50">
        <v>4.7484639212269798E-3</v>
      </c>
      <c r="I14" s="50">
        <v>-7.4652705357370563E-2</v>
      </c>
      <c r="J14" s="50">
        <v>-2.2617145953824757E-2</v>
      </c>
      <c r="K14" s="50">
        <v>1.3099560898709665E-3</v>
      </c>
      <c r="L14" s="393">
        <v>-2.2619816272002824E-2</v>
      </c>
      <c r="M14" s="50">
        <v>2.5974812415920409E-2</v>
      </c>
    </row>
    <row r="15" spans="1:13" s="11" customFormat="1">
      <c r="A15" s="41"/>
      <c r="B15" s="42"/>
      <c r="C15" s="124"/>
      <c r="D15" s="124"/>
      <c r="E15" s="124"/>
      <c r="G15" s="413"/>
      <c r="L15" s="413"/>
    </row>
    <row r="16" spans="1:13" s="11" customFormat="1" ht="13.15">
      <c r="A16" s="39" t="s">
        <v>33</v>
      </c>
      <c r="B16" s="37"/>
      <c r="C16" s="81">
        <v>-398.49298513505039</v>
      </c>
      <c r="D16" s="81">
        <v>-408.41799825311017</v>
      </c>
      <c r="E16" s="81">
        <v>-422.31321359857179</v>
      </c>
      <c r="F16" s="81">
        <v>-440.48199090529937</v>
      </c>
      <c r="G16" s="396">
        <v>-1669.7061878920306</v>
      </c>
      <c r="H16" s="81">
        <v>-420.54777760128866</v>
      </c>
      <c r="I16" s="81">
        <v>-411.91469011618676</v>
      </c>
      <c r="J16" s="81">
        <v>-414.42318813423566</v>
      </c>
      <c r="K16" s="81">
        <v>-407.12024788558875</v>
      </c>
      <c r="L16" s="396">
        <v>-1654.005903737296</v>
      </c>
      <c r="M16" s="81">
        <v>-417.59194866313339</v>
      </c>
    </row>
    <row r="17" spans="1:13" s="49" customFormat="1" ht="10.15">
      <c r="B17" s="48" t="s">
        <v>34</v>
      </c>
      <c r="C17" s="50">
        <v>-0.26227387377007555</v>
      </c>
      <c r="D17" s="50">
        <v>-0.26296096247111145</v>
      </c>
      <c r="E17" s="50">
        <v>-0.26429570953962206</v>
      </c>
      <c r="F17" s="50">
        <v>-0.2630776005895718</v>
      </c>
      <c r="G17" s="393">
        <v>-0.26316335221647574</v>
      </c>
      <c r="H17" s="50">
        <v>-0.26408590255083464</v>
      </c>
      <c r="I17" s="50">
        <v>-0.28487620909497224</v>
      </c>
      <c r="J17" s="50">
        <f>J16/J12</f>
        <v>-0.2693848141871264</v>
      </c>
      <c r="K17" s="50">
        <f t="shared" ref="K17:L17" si="0">K16/K12</f>
        <v>-0.24984690202774484</v>
      </c>
      <c r="L17" s="393">
        <f t="shared" si="0"/>
        <v>-0.26650462797126862</v>
      </c>
      <c r="M17" s="50">
        <v>-0.25803320864788587</v>
      </c>
    </row>
    <row r="18" spans="1:13" s="11" customFormat="1" ht="13.15">
      <c r="A18" s="10" t="s">
        <v>35</v>
      </c>
      <c r="B18" s="37"/>
      <c r="C18" s="81">
        <v>1120.8843718501594</v>
      </c>
      <c r="D18" s="81">
        <v>1144.7326839435998</v>
      </c>
      <c r="E18" s="81">
        <v>1175.5682440088981</v>
      </c>
      <c r="F18" s="81">
        <v>1233.8604461480807</v>
      </c>
      <c r="G18" s="396">
        <v>4675.0457459507397</v>
      </c>
      <c r="H18" s="81">
        <v>1171.9180584739115</v>
      </c>
      <c r="I18" s="81">
        <v>1034.0280631407632</v>
      </c>
      <c r="J18" s="81">
        <v>1123.9827141612043</v>
      </c>
      <c r="K18" s="81">
        <v>1222.3586233008114</v>
      </c>
      <c r="L18" s="396">
        <v>4552.2874590766942</v>
      </c>
      <c r="M18" s="352">
        <v>1200.7731867833768</v>
      </c>
    </row>
    <row r="19" spans="1:13" s="49" customFormat="1" ht="10.15">
      <c r="B19" s="49" t="s">
        <v>36</v>
      </c>
      <c r="C19" s="50">
        <v>0.73772612622992317</v>
      </c>
      <c r="D19" s="50">
        <v>0.73703903752888855</v>
      </c>
      <c r="E19" s="50">
        <v>0.73570429046037789</v>
      </c>
      <c r="F19" s="50">
        <v>0.73692239941042814</v>
      </c>
      <c r="G19" s="393">
        <v>0.73683664778352431</v>
      </c>
      <c r="H19" s="50">
        <v>0.73591409744916547</v>
      </c>
      <c r="I19" s="50">
        <v>0.71512379090502765</v>
      </c>
      <c r="J19" s="50">
        <f>J18/J12</f>
        <v>0.73061518581287355</v>
      </c>
      <c r="K19" s="50">
        <f t="shared" ref="K19:M19" si="1">K18/K12</f>
        <v>0.75015309797225516</v>
      </c>
      <c r="L19" s="393">
        <f t="shared" si="1"/>
        <v>0.73349537202873138</v>
      </c>
      <c r="M19" s="50">
        <f t="shared" si="1"/>
        <v>0.74196679135211419</v>
      </c>
    </row>
    <row r="20" spans="1:13" s="11" customFormat="1" ht="13.15">
      <c r="A20" s="56" t="s">
        <v>37</v>
      </c>
      <c r="B20" s="44"/>
      <c r="C20" s="81">
        <v>-504.24766826175335</v>
      </c>
      <c r="D20" s="81">
        <v>-563.09998265131981</v>
      </c>
      <c r="E20" s="81">
        <v>-523.28169699920204</v>
      </c>
      <c r="F20" s="81">
        <v>-562.23744487929571</v>
      </c>
      <c r="G20" s="396">
        <v>-2152.8667927915894</v>
      </c>
      <c r="H20" s="81">
        <v>-542.33477025654554</v>
      </c>
      <c r="I20" s="81">
        <v>-461.67966206408607</v>
      </c>
      <c r="J20" s="81">
        <v>-511.10120340855326</v>
      </c>
      <c r="K20" s="81">
        <v>-550.2842122122853</v>
      </c>
      <c r="L20" s="396">
        <v>-2065.399847941474</v>
      </c>
      <c r="M20" s="81">
        <v>-533.12803607717387</v>
      </c>
    </row>
    <row r="21" spans="1:13">
      <c r="B21" s="26" t="s">
        <v>38</v>
      </c>
      <c r="C21" s="82">
        <v>-238.148494779961</v>
      </c>
      <c r="D21" s="82">
        <v>-250.457226543247</v>
      </c>
      <c r="E21" s="82">
        <v>-245.95490822532602</v>
      </c>
      <c r="F21" s="82">
        <v>-270.67472219158998</v>
      </c>
      <c r="G21" s="397">
        <v>-1005.23535174012</v>
      </c>
      <c r="H21" s="82">
        <v>-254.58032934057599</v>
      </c>
      <c r="I21" s="82">
        <v>-207.197068407355</v>
      </c>
      <c r="J21" s="82">
        <v>-247.86162639705799</v>
      </c>
      <c r="K21" s="82">
        <v>-273.08106438611804</v>
      </c>
      <c r="L21" s="397">
        <v>-982.72008853110697</v>
      </c>
      <c r="M21" s="82">
        <v>-262.17586416291999</v>
      </c>
    </row>
    <row r="22" spans="1:13">
      <c r="B22" s="26" t="s">
        <v>39</v>
      </c>
      <c r="C22" s="82">
        <v>-259.46546122875611</v>
      </c>
      <c r="D22" s="82">
        <v>-304.84340553190407</v>
      </c>
      <c r="E22" s="82">
        <v>-270.68955696570197</v>
      </c>
      <c r="F22" s="82">
        <v>-284.2558765897017</v>
      </c>
      <c r="G22" s="397">
        <v>-1119.2543003160861</v>
      </c>
      <c r="H22" s="82">
        <v>-281.08871951570802</v>
      </c>
      <c r="I22" s="82">
        <v>-247.18588221244812</v>
      </c>
      <c r="J22" s="82">
        <v>-256.77741338774763</v>
      </c>
      <c r="K22" s="82">
        <v>-273.52956605294258</v>
      </c>
      <c r="L22" s="397">
        <v>-1058.5815811688503</v>
      </c>
      <c r="M22" s="82">
        <v>-273.41789130646885</v>
      </c>
    </row>
    <row r="23" spans="1:13">
      <c r="B23" s="26" t="s">
        <v>40</v>
      </c>
      <c r="C23" s="82">
        <v>-6.6337122530361992</v>
      </c>
      <c r="D23" s="82">
        <v>-7.7993505761688198</v>
      </c>
      <c r="E23" s="82">
        <v>-6.6372318081740804</v>
      </c>
      <c r="F23" s="82">
        <v>-7.3068460980040504</v>
      </c>
      <c r="G23" s="397">
        <v>-28.37714073538314</v>
      </c>
      <c r="H23" s="82">
        <v>-6.6657214002615603</v>
      </c>
      <c r="I23" s="82">
        <v>-7.2967114442829608</v>
      </c>
      <c r="J23" s="82">
        <v>-6.4621636237476299</v>
      </c>
      <c r="K23" s="82">
        <v>-3.6735817732246701</v>
      </c>
      <c r="L23" s="397">
        <v>-24.098178241516806</v>
      </c>
      <c r="M23" s="82">
        <v>2.4657193922149796</v>
      </c>
    </row>
    <row r="24" spans="1:13" s="1" customFormat="1" ht="13.15">
      <c r="A24" s="3"/>
      <c r="B24" s="34"/>
      <c r="C24" s="34"/>
      <c r="D24" s="34"/>
      <c r="E24" s="34"/>
      <c r="G24" s="414"/>
      <c r="L24" s="414"/>
    </row>
    <row r="25" spans="1:13" s="1" customFormat="1" ht="13.15">
      <c r="A25" s="1" t="s">
        <v>41</v>
      </c>
      <c r="B25" s="194"/>
      <c r="C25" s="17">
        <v>616.63670358840602</v>
      </c>
      <c r="D25" s="17">
        <v>581.63270129227999</v>
      </c>
      <c r="E25" s="17">
        <v>652.28654700969605</v>
      </c>
      <c r="F25" s="17">
        <v>671.62300126878404</v>
      </c>
      <c r="G25" s="389">
        <v>2522.1789531591503</v>
      </c>
      <c r="H25" s="17">
        <v>629.58328821736598</v>
      </c>
      <c r="I25" s="17">
        <v>572.34840107667708</v>
      </c>
      <c r="J25" s="17">
        <v>612.88151075265102</v>
      </c>
      <c r="K25" s="17">
        <v>672.07441108852606</v>
      </c>
      <c r="L25" s="389">
        <v>2486.8876111352201</v>
      </c>
      <c r="M25" s="17">
        <v>667.64515070620291</v>
      </c>
    </row>
    <row r="26" spans="1:13" s="10" customFormat="1" ht="13.15">
      <c r="B26" s="43" t="s">
        <v>42</v>
      </c>
      <c r="C26" s="45">
        <v>0.40584829091566343</v>
      </c>
      <c r="D26" s="45">
        <v>0.37448568767947454</v>
      </c>
      <c r="E26" s="45">
        <v>0.40821961097563131</v>
      </c>
      <c r="F26" s="45">
        <v>0.40112642814617488</v>
      </c>
      <c r="G26" s="399">
        <v>0.39752207485148505</v>
      </c>
      <c r="H26" s="45">
        <v>0.39535120563028237</v>
      </c>
      <c r="I26" s="45">
        <v>0.39583060932908759</v>
      </c>
      <c r="J26" s="45">
        <v>0.39838738907474075</v>
      </c>
      <c r="K26" s="45">
        <v>0.41244745358324186</v>
      </c>
      <c r="L26" s="399">
        <v>0.40070416684390225</v>
      </c>
      <c r="M26" s="45">
        <v>0.41254296455292727</v>
      </c>
    </row>
    <row r="27" spans="1:13" s="10" customFormat="1" ht="13.15">
      <c r="B27" s="26" t="s">
        <v>43</v>
      </c>
      <c r="C27" s="357">
        <v>0.12727610217003238</v>
      </c>
      <c r="D27" s="357">
        <v>5.5015324935323795E-2</v>
      </c>
      <c r="E27" s="357">
        <v>0.1556100403349836</v>
      </c>
      <c r="F27" s="357">
        <v>0.35684625382900859</v>
      </c>
      <c r="G27" s="393">
        <v>0.18138786773374541</v>
      </c>
      <c r="H27" s="50">
        <v>2.0995481705248939E-2</v>
      </c>
      <c r="I27" s="50">
        <v>-1.596247974875779E-2</v>
      </c>
      <c r="J27" s="50">
        <v>-6.0410622352526984E-2</v>
      </c>
      <c r="K27" s="50">
        <v>6.7211786805881284E-4</v>
      </c>
      <c r="L27" s="393">
        <v>-1.3992335695990904E-2</v>
      </c>
      <c r="M27" s="50">
        <v>6.0455642964418528E-2</v>
      </c>
    </row>
    <row r="28" spans="1:13" s="10" customFormat="1" ht="13.15">
      <c r="B28" s="26" t="s">
        <v>29</v>
      </c>
      <c r="C28" s="357">
        <v>1.8756375606811225E-2</v>
      </c>
      <c r="D28" s="357">
        <v>-5.6005141923976605E-2</v>
      </c>
      <c r="E28" s="357">
        <v>-9.0904460562861757E-3</v>
      </c>
      <c r="F28" s="357">
        <v>0.11088195608664851</v>
      </c>
      <c r="G28" s="393">
        <v>1.6601155030739445E-2</v>
      </c>
      <c r="H28" s="50">
        <v>-2.2965647329251292E-2</v>
      </c>
      <c r="I28" s="50">
        <v>-2.5443960963841401E-2</v>
      </c>
      <c r="J28" s="50">
        <v>-4.5890968833473815E-2</v>
      </c>
      <c r="K28" s="50">
        <v>2.755921327439987E-2</v>
      </c>
      <c r="L28" s="393">
        <v>-1.6273917032681998E-2</v>
      </c>
      <c r="M28" s="50">
        <v>7.1116075411558871E-2</v>
      </c>
    </row>
    <row r="29" spans="1:13" s="10" customFormat="1" ht="13.15">
      <c r="A29" s="43"/>
      <c r="B29" s="45"/>
      <c r="G29" s="412"/>
      <c r="L29" s="412"/>
    </row>
    <row r="30" spans="1:13">
      <c r="B30" s="4" t="s">
        <v>44</v>
      </c>
      <c r="C30" s="82">
        <v>-275.26296919700201</v>
      </c>
      <c r="D30" s="82">
        <v>-290.40216390933409</v>
      </c>
      <c r="E30" s="82">
        <v>-280.39569993900147</v>
      </c>
      <c r="F30" s="82">
        <v>-291.29048476426101</v>
      </c>
      <c r="G30" s="397">
        <v>-1137.3513178095991</v>
      </c>
      <c r="H30" s="82">
        <v>-302.89771242966901</v>
      </c>
      <c r="I30" s="82">
        <v>-300.09294907264541</v>
      </c>
      <c r="J30" s="82">
        <v>-297.30879887530034</v>
      </c>
      <c r="K30" s="82">
        <v>-309.0653469361572</v>
      </c>
      <c r="L30" s="397">
        <v>-1209.364807313777</v>
      </c>
      <c r="M30" s="82">
        <v>-296.36220881401164</v>
      </c>
    </row>
    <row r="31" spans="1:13">
      <c r="B31" s="4" t="s">
        <v>45</v>
      </c>
      <c r="C31" s="82">
        <v>-91.5896660256563</v>
      </c>
      <c r="D31" s="82">
        <v>-94.221762363404991</v>
      </c>
      <c r="E31" s="82">
        <v>-102.69410548427901</v>
      </c>
      <c r="F31" s="82">
        <v>-117.848882002121</v>
      </c>
      <c r="G31" s="397">
        <v>-406.35441587546103</v>
      </c>
      <c r="H31" s="82">
        <v>-106.250791427701</v>
      </c>
      <c r="I31" s="82">
        <v>-117.082168562031</v>
      </c>
      <c r="J31" s="82">
        <v>-121.31562224080899</v>
      </c>
      <c r="K31" s="82">
        <v>-107.356713286787</v>
      </c>
      <c r="L31" s="397">
        <v>-452.005295517327</v>
      </c>
      <c r="M31" s="82">
        <v>-141.08307719799899</v>
      </c>
    </row>
    <row r="32" spans="1:13">
      <c r="B32" s="4" t="s">
        <v>46</v>
      </c>
      <c r="C32" s="82">
        <v>3.1559507558882842</v>
      </c>
      <c r="D32" s="82">
        <v>0.75805035328801296</v>
      </c>
      <c r="E32" s="82">
        <v>-2.8995053102304382</v>
      </c>
      <c r="F32" s="82">
        <v>-43.824784209648897</v>
      </c>
      <c r="G32" s="397">
        <v>-42.810288410718385</v>
      </c>
      <c r="H32" s="82">
        <v>2.1727795959269542</v>
      </c>
      <c r="I32" s="82">
        <v>19.646467750367378</v>
      </c>
      <c r="J32" s="82">
        <v>8.0884625921783027</v>
      </c>
      <c r="K32" s="82">
        <v>-48.351312312621872</v>
      </c>
      <c r="L32" s="397">
        <v>-18.443602374146394</v>
      </c>
      <c r="M32" s="82">
        <v>-17.27287561761932</v>
      </c>
    </row>
    <row r="33" spans="1:13" s="1" customFormat="1" ht="13.15">
      <c r="A33" s="1" t="s">
        <v>47</v>
      </c>
      <c r="B33" s="17"/>
      <c r="C33" s="17">
        <v>252.940019121636</v>
      </c>
      <c r="D33" s="17">
        <v>197.76682537281698</v>
      </c>
      <c r="E33" s="17">
        <v>266.29723627617699</v>
      </c>
      <c r="F33" s="17">
        <v>218.65885029275401</v>
      </c>
      <c r="G33" s="389">
        <v>935.66293106337196</v>
      </c>
      <c r="H33" s="17">
        <v>222.60756395592298</v>
      </c>
      <c r="I33" s="17">
        <v>174.81975119236802</v>
      </c>
      <c r="J33" s="17">
        <v>202.34555222871998</v>
      </c>
      <c r="K33" s="17">
        <v>207.30103855295999</v>
      </c>
      <c r="L33" s="389">
        <v>807.07390592997001</v>
      </c>
      <c r="M33" s="17">
        <v>212.92698907657299</v>
      </c>
    </row>
    <row r="34" spans="1:13" s="1" customFormat="1" ht="13.15">
      <c r="B34" s="3" t="s">
        <v>48</v>
      </c>
      <c r="C34" s="53">
        <v>0.16647610151537745</v>
      </c>
      <c r="D34" s="53">
        <v>0.127332671349765</v>
      </c>
      <c r="E34" s="53">
        <v>0.16665644063165208</v>
      </c>
      <c r="F34" s="53">
        <v>0.13059386506237308</v>
      </c>
      <c r="G34" s="400">
        <v>0.14747037249361414</v>
      </c>
      <c r="H34" s="53">
        <v>0.13978796839030644</v>
      </c>
      <c r="I34" s="53">
        <v>0.12090364628792591</v>
      </c>
      <c r="J34" s="53">
        <v>0.13152936551192518</v>
      </c>
      <c r="K34" s="53">
        <v>0.12721922463592739</v>
      </c>
      <c r="L34" s="400">
        <v>0.13004121119470177</v>
      </c>
      <c r="M34" s="53">
        <v>0.13156918943253559</v>
      </c>
    </row>
    <row r="35" spans="1:13" ht="13.15">
      <c r="A35" s="3"/>
      <c r="B35" s="34"/>
      <c r="C35" s="34"/>
      <c r="D35" s="34"/>
      <c r="E35" s="34"/>
      <c r="G35" s="415"/>
      <c r="L35" s="415"/>
    </row>
    <row r="36" spans="1:13">
      <c r="B36" s="4" t="s">
        <v>49</v>
      </c>
      <c r="C36" s="82">
        <v>-163.44741572925099</v>
      </c>
      <c r="D36" s="82">
        <v>-156.17132148911099</v>
      </c>
      <c r="E36" s="82">
        <v>-153.451572038623</v>
      </c>
      <c r="F36" s="82">
        <v>-173.47367148421998</v>
      </c>
      <c r="G36" s="397">
        <v>-646.54398074120502</v>
      </c>
      <c r="H36" s="82">
        <v>-166.62464061975498</v>
      </c>
      <c r="I36" s="82">
        <v>-191.406795773211</v>
      </c>
      <c r="J36" s="82">
        <v>-200.49513319855899</v>
      </c>
      <c r="K36" s="82">
        <v>-171.77885302241498</v>
      </c>
      <c r="L36" s="397">
        <v>-730.30542261393998</v>
      </c>
      <c r="M36" s="82">
        <v>-165.572934561034</v>
      </c>
    </row>
    <row r="37" spans="1:13">
      <c r="B37" s="4" t="s">
        <v>50</v>
      </c>
      <c r="C37" s="82">
        <v>10.527785509482001</v>
      </c>
      <c r="D37" s="82">
        <v>-11.420665389225901</v>
      </c>
      <c r="E37" s="82">
        <v>-42.469625984702702</v>
      </c>
      <c r="F37" s="82">
        <v>-0.64042559555999501</v>
      </c>
      <c r="G37" s="397">
        <v>-44.002931460006501</v>
      </c>
      <c r="H37" s="82">
        <v>-93.036285859982499</v>
      </c>
      <c r="I37" s="82">
        <v>10.998824137910001</v>
      </c>
      <c r="J37" s="82">
        <v>-38.179032059095697</v>
      </c>
      <c r="K37" s="82">
        <v>47.847302200017495</v>
      </c>
      <c r="L37" s="397">
        <v>-72.369191581150702</v>
      </c>
      <c r="M37" s="82">
        <v>38.308938938021704</v>
      </c>
    </row>
    <row r="38" spans="1:13">
      <c r="B38" s="4" t="s">
        <v>51</v>
      </c>
      <c r="C38" s="82">
        <v>3.3951391319327975</v>
      </c>
      <c r="D38" s="82">
        <v>-18.253709508610989</v>
      </c>
      <c r="E38" s="82">
        <v>-16.640707680816398</v>
      </c>
      <c r="F38" s="82">
        <v>-8.72132312661142</v>
      </c>
      <c r="G38" s="397">
        <v>-40.220601184106101</v>
      </c>
      <c r="H38" s="82">
        <v>-0.39352035703782201</v>
      </c>
      <c r="I38" s="82">
        <v>-1.0622304591108001</v>
      </c>
      <c r="J38" s="82">
        <v>1.2334155619154801</v>
      </c>
      <c r="K38" s="82">
        <v>-0.38515033858139203</v>
      </c>
      <c r="L38" s="397">
        <v>-0.60748559281453007</v>
      </c>
      <c r="M38" s="82">
        <v>-1.234640273085845</v>
      </c>
    </row>
    <row r="39" spans="1:13">
      <c r="B39" s="4" t="s">
        <v>52</v>
      </c>
      <c r="C39" s="82">
        <v>0.67770240179720531</v>
      </c>
      <c r="D39" s="82">
        <v>43.804113290571593</v>
      </c>
      <c r="E39" s="82">
        <v>-86.604432452116498</v>
      </c>
      <c r="F39" s="82">
        <v>301.5989033497674</v>
      </c>
      <c r="G39" s="397">
        <v>259.47628659003965</v>
      </c>
      <c r="H39" s="82">
        <v>-68.300497993398693</v>
      </c>
      <c r="I39" s="82">
        <v>10.153996253809709</v>
      </c>
      <c r="J39" s="82">
        <v>24.192174870753519</v>
      </c>
      <c r="K39" s="82">
        <v>-2.7828351761725116</v>
      </c>
      <c r="L39" s="397">
        <v>-36.737162045007153</v>
      </c>
      <c r="M39" s="82">
        <v>23.432646995334153</v>
      </c>
    </row>
    <row r="40" spans="1:13" s="1" customFormat="1" ht="13.15">
      <c r="A40" s="3" t="s">
        <v>53</v>
      </c>
      <c r="B40" s="34"/>
      <c r="C40" s="81">
        <v>104.09323043559699</v>
      </c>
      <c r="D40" s="81">
        <v>55.725242276440703</v>
      </c>
      <c r="E40" s="81">
        <v>-32.869101880081601</v>
      </c>
      <c r="F40" s="81">
        <v>337.42233343613003</v>
      </c>
      <c r="G40" s="396">
        <v>464.37170426809399</v>
      </c>
      <c r="H40" s="81">
        <v>-105.74738087425101</v>
      </c>
      <c r="I40" s="81">
        <v>3.5035453517659199</v>
      </c>
      <c r="J40" s="81">
        <v>-10.9030225962657</v>
      </c>
      <c r="K40" s="81">
        <v>80.201502215808603</v>
      </c>
      <c r="L40" s="396">
        <v>-32.945355902942403</v>
      </c>
      <c r="M40" s="81">
        <v>107.861000175809</v>
      </c>
    </row>
    <row r="41" spans="1:13">
      <c r="B41" s="4" t="s">
        <v>54</v>
      </c>
      <c r="C41" s="82">
        <v>-43.7501746344726</v>
      </c>
      <c r="D41" s="82">
        <v>-46.255821889241297</v>
      </c>
      <c r="E41" s="82">
        <v>-72.069788821374502</v>
      </c>
      <c r="F41" s="82">
        <v>-57.974976206103001</v>
      </c>
      <c r="G41" s="397">
        <v>-220.05076155119102</v>
      </c>
      <c r="H41" s="82">
        <v>-6.9058782453382301</v>
      </c>
      <c r="I41" s="82">
        <v>-92.216461331228601</v>
      </c>
      <c r="J41" s="82">
        <v>-21.1929009070566</v>
      </c>
      <c r="K41" s="82">
        <v>-83.471419780460593</v>
      </c>
      <c r="L41" s="397">
        <v>-203.78666026408399</v>
      </c>
      <c r="M41" s="82">
        <v>-33.234083352509202</v>
      </c>
    </row>
    <row r="42" spans="1:13" s="1" customFormat="1" ht="13.15">
      <c r="A42" s="3" t="s">
        <v>55</v>
      </c>
      <c r="B42" s="34"/>
      <c r="C42" s="81">
        <v>60.343055801124606</v>
      </c>
      <c r="D42" s="81">
        <v>9.4694203872006888</v>
      </c>
      <c r="E42" s="81">
        <v>-104.93889070145801</v>
      </c>
      <c r="F42" s="81">
        <v>279.44735723004601</v>
      </c>
      <c r="G42" s="396">
        <v>244.32094271692102</v>
      </c>
      <c r="H42" s="81">
        <v>-112.65325911958899</v>
      </c>
      <c r="I42" s="81">
        <v>-88.412915979462298</v>
      </c>
      <c r="J42" s="81">
        <v>-32.095923503318204</v>
      </c>
      <c r="K42" s="81">
        <v>-3.2699175646557399</v>
      </c>
      <c r="L42" s="396">
        <v>-236.73201616702602</v>
      </c>
      <c r="M42" s="81">
        <v>74.626916823299112</v>
      </c>
    </row>
    <row r="43" spans="1:13">
      <c r="B43" s="4" t="s">
        <v>56</v>
      </c>
      <c r="C43" s="82">
        <v>-0.22350650384142198</v>
      </c>
      <c r="D43" s="82">
        <v>64.362833208726101</v>
      </c>
      <c r="E43" s="82">
        <v>-4.3778112172692802</v>
      </c>
      <c r="F43" s="82">
        <v>-3.0409305271438103</v>
      </c>
      <c r="G43" s="397">
        <v>56.720584960471598</v>
      </c>
      <c r="H43" s="82">
        <v>-6.8474999999999994E-2</v>
      </c>
      <c r="I43" s="82">
        <v>-0.89450800000000008</v>
      </c>
      <c r="J43" s="82">
        <v>-8.1762519999999999</v>
      </c>
      <c r="K43" s="82">
        <v>-3.3490000000000002</v>
      </c>
      <c r="L43" s="397">
        <v>-12.488235000000001</v>
      </c>
      <c r="M43" s="82">
        <v>-7.3999999999999996E-2</v>
      </c>
    </row>
    <row r="44" spans="1:13">
      <c r="B44" s="4" t="s">
        <v>57</v>
      </c>
      <c r="C44" s="82">
        <v>-47.092378596509903</v>
      </c>
      <c r="D44" s="82">
        <v>-29.208381617885102</v>
      </c>
      <c r="E44" s="82">
        <v>-21.703256645552198</v>
      </c>
      <c r="F44" s="82">
        <v>-53.656626532637503</v>
      </c>
      <c r="G44" s="397">
        <v>-151.660643392585</v>
      </c>
      <c r="H44" s="82">
        <v>-9.6829762318209394</v>
      </c>
      <c r="I44" s="82">
        <v>-25.765665536634302</v>
      </c>
      <c r="J44" s="82">
        <v>-10.426004410568599</v>
      </c>
      <c r="K44" s="82">
        <v>-53.118855543374394</v>
      </c>
      <c r="L44" s="397">
        <v>-98.993501722398193</v>
      </c>
      <c r="M44" s="82">
        <v>-32.499691312175798</v>
      </c>
    </row>
    <row r="45" spans="1:13" ht="13.15">
      <c r="A45" s="3" t="s">
        <v>58</v>
      </c>
      <c r="B45" s="34"/>
      <c r="C45" s="81">
        <v>13.027170700773</v>
      </c>
      <c r="D45" s="81">
        <v>44.623871978041599</v>
      </c>
      <c r="E45" s="81">
        <v>-131.01995856427999</v>
      </c>
      <c r="F45" s="81">
        <v>222.749800170264</v>
      </c>
      <c r="G45" s="396">
        <v>149.38088428480202</v>
      </c>
      <c r="H45" s="81">
        <v>-122.40471035141</v>
      </c>
      <c r="I45" s="81">
        <v>-115.373089516097</v>
      </c>
      <c r="J45" s="81">
        <v>-50.698179913885795</v>
      </c>
      <c r="K45" s="81">
        <v>-59.737773108032201</v>
      </c>
      <c r="L45" s="396">
        <v>-348.21375288942505</v>
      </c>
      <c r="M45" s="81">
        <v>42.053225511123102</v>
      </c>
    </row>
    <row r="46" spans="1:13" hidden="1">
      <c r="B46" s="4" t="s">
        <v>59</v>
      </c>
      <c r="C46" s="82">
        <v>0</v>
      </c>
      <c r="D46" s="82"/>
      <c r="E46" s="82">
        <v>0</v>
      </c>
      <c r="G46" s="415">
        <v>0</v>
      </c>
      <c r="K46" s="2">
        <v>0</v>
      </c>
      <c r="L46" s="415">
        <v>0</v>
      </c>
    </row>
    <row r="47" spans="1:13" s="1" customFormat="1" ht="13.15">
      <c r="A47" s="3" t="s">
        <v>60</v>
      </c>
      <c r="C47" s="86">
        <v>0.12895379918010927</v>
      </c>
      <c r="D47" s="86">
        <v>0.44133984747346056</v>
      </c>
      <c r="E47" s="86">
        <v>-1.2952907886652627</v>
      </c>
      <c r="F47" s="86">
        <v>2.2022165556438487</v>
      </c>
      <c r="G47" s="401">
        <v>1.4769129586016176</v>
      </c>
      <c r="H47" s="86">
        <v>-1.2104537083691149</v>
      </c>
      <c r="I47" s="86">
        <v>-1.1406251126170006</v>
      </c>
      <c r="J47" s="86">
        <v>-0.50096520700275493</v>
      </c>
      <c r="K47" s="86">
        <v>-0.59028836778324523</v>
      </c>
      <c r="L47" s="401">
        <v>-3.4417996371468886</v>
      </c>
      <c r="M47" s="484">
        <v>0.41499620572683504</v>
      </c>
    </row>
    <row r="48" spans="1:13" s="1" customFormat="1" ht="13.15">
      <c r="A48" s="3"/>
      <c r="C48" s="54"/>
      <c r="D48" s="54"/>
      <c r="E48" s="54"/>
      <c r="G48" s="414"/>
      <c r="L48" s="414"/>
    </row>
    <row r="49" spans="1:13">
      <c r="A49" s="4" t="s">
        <v>61</v>
      </c>
      <c r="B49" s="37"/>
      <c r="C49" s="37">
        <v>101022</v>
      </c>
      <c r="D49" s="37">
        <v>101110</v>
      </c>
      <c r="E49" s="37">
        <v>101151</v>
      </c>
      <c r="F49" s="37">
        <v>101148</v>
      </c>
      <c r="G49" s="402">
        <v>101144</v>
      </c>
      <c r="H49" s="37">
        <v>101123</v>
      </c>
      <c r="I49" s="37">
        <v>101149</v>
      </c>
      <c r="J49" s="37">
        <v>101201</v>
      </c>
      <c r="K49" s="366">
        <v>101201</v>
      </c>
      <c r="L49" s="402">
        <v>101172</v>
      </c>
      <c r="M49" s="366">
        <v>101334</v>
      </c>
    </row>
    <row r="50" spans="1:13">
      <c r="A50" s="4" t="s">
        <v>62</v>
      </c>
      <c r="B50" s="37"/>
      <c r="C50" s="37">
        <v>101022</v>
      </c>
      <c r="D50" s="37">
        <v>101110</v>
      </c>
      <c r="E50" s="37">
        <v>101151</v>
      </c>
      <c r="F50" s="37">
        <v>101148</v>
      </c>
      <c r="G50" s="402">
        <v>101144</v>
      </c>
      <c r="H50" s="37">
        <v>101123</v>
      </c>
      <c r="I50" s="37">
        <v>101149</v>
      </c>
      <c r="J50" s="37">
        <v>101201</v>
      </c>
      <c r="K50" s="366">
        <v>101201</v>
      </c>
      <c r="L50" s="402">
        <v>101172</v>
      </c>
      <c r="M50" s="366">
        <v>101334</v>
      </c>
    </row>
    <row r="51" spans="1:13">
      <c r="A51" s="4" t="s">
        <v>63</v>
      </c>
      <c r="B51" s="46"/>
      <c r="C51" s="46">
        <v>0.12895379918010927</v>
      </c>
      <c r="D51" s="46">
        <v>0.44133984747346056</v>
      </c>
      <c r="E51" s="46">
        <v>-1.2952907886652627</v>
      </c>
      <c r="F51" s="46">
        <v>2.2022165556438487</v>
      </c>
      <c r="G51" s="403">
        <v>1.4769129586016176</v>
      </c>
      <c r="H51" s="46">
        <v>-1.2104537083691149</v>
      </c>
      <c r="I51" s="46">
        <v>-1.1406251126170006</v>
      </c>
      <c r="J51" s="46">
        <v>-0.50096520700275493</v>
      </c>
      <c r="K51" s="46">
        <v>-0.59028836778324523</v>
      </c>
      <c r="L51" s="403">
        <v>-3.4417996371468886</v>
      </c>
      <c r="M51" s="46">
        <v>0.41499620572683504</v>
      </c>
    </row>
    <row r="52" spans="1:13">
      <c r="A52" s="4"/>
      <c r="B52" s="46"/>
      <c r="C52" s="46"/>
      <c r="D52" s="46"/>
      <c r="E52" s="46"/>
      <c r="G52" s="415"/>
      <c r="L52" s="415"/>
    </row>
    <row r="53" spans="1:13" ht="13.15">
      <c r="A53" s="3" t="s">
        <v>64</v>
      </c>
      <c r="B53" s="46"/>
      <c r="C53" s="46"/>
      <c r="D53" s="46"/>
      <c r="E53" s="46"/>
      <c r="G53" s="415"/>
      <c r="L53" s="415"/>
    </row>
    <row r="54" spans="1:13" s="26" customFormat="1">
      <c r="A54" s="83" t="s">
        <v>65</v>
      </c>
      <c r="B54" s="87"/>
      <c r="C54" s="88">
        <v>-31.9943147584051</v>
      </c>
      <c r="D54" s="88">
        <v>-32.450383914920103</v>
      </c>
      <c r="E54" s="88">
        <v>-32.083792353144197</v>
      </c>
      <c r="F54" s="88">
        <v>-28.3362401272698</v>
      </c>
      <c r="G54" s="404">
        <v>-124.864731153739</v>
      </c>
      <c r="H54" s="88">
        <v>-33.619601504903898</v>
      </c>
      <c r="I54" s="88">
        <v>-26.711706420217801</v>
      </c>
      <c r="J54" s="88">
        <v>-14.4530609889228</v>
      </c>
      <c r="K54" s="88">
        <v>-44.418647226005902</v>
      </c>
      <c r="L54" s="404">
        <v>-119.20301614005</v>
      </c>
      <c r="M54" s="88">
        <v>-44.577280597877099</v>
      </c>
    </row>
    <row r="55" spans="1:13" s="26" customFormat="1">
      <c r="A55" s="83" t="s">
        <v>66</v>
      </c>
      <c r="B55" s="87"/>
      <c r="C55" s="88">
        <v>-13.127761970618</v>
      </c>
      <c r="D55" s="88">
        <v>6.1936317270198398</v>
      </c>
      <c r="E55" s="88">
        <v>14.676823392137401</v>
      </c>
      <c r="F55" s="88">
        <v>-19.238374238889801</v>
      </c>
      <c r="G55" s="404">
        <v>-11.3956810903506</v>
      </c>
      <c r="H55" s="88">
        <v>26.091434426220701</v>
      </c>
      <c r="I55" s="88">
        <v>-2.9553464487498</v>
      </c>
      <c r="J55" s="88">
        <v>2.21193066165146</v>
      </c>
      <c r="K55" s="88">
        <v>-2.4741432746172598</v>
      </c>
      <c r="L55" s="404">
        <v>22.873875364504901</v>
      </c>
      <c r="M55" s="88">
        <v>10.665659276481399</v>
      </c>
    </row>
    <row r="56" spans="1:13" s="26" customFormat="1">
      <c r="A56" s="83" t="s">
        <v>67</v>
      </c>
      <c r="B56" s="87"/>
      <c r="C56" s="88">
        <v>-5.1148916017420696</v>
      </c>
      <c r="D56" s="88">
        <v>-5.5872300370502899</v>
      </c>
      <c r="E56" s="88">
        <v>-6.0806344028541996</v>
      </c>
      <c r="F56" s="88">
        <v>-5.7565607452345802</v>
      </c>
      <c r="G56" s="404">
        <v>-22.539316786881201</v>
      </c>
      <c r="H56" s="88">
        <v>-4.3961146983296606</v>
      </c>
      <c r="I56" s="88">
        <v>-2.97737455171431</v>
      </c>
      <c r="J56" s="88">
        <v>-4.6401152040182092</v>
      </c>
      <c r="K56" s="88">
        <v>-9.4100676286441995</v>
      </c>
      <c r="L56" s="404">
        <v>-21.4236720827064</v>
      </c>
      <c r="M56" s="88">
        <v>-6.67229858121636</v>
      </c>
    </row>
    <row r="57" spans="1:13" s="26" customFormat="1">
      <c r="A57" s="83" t="s">
        <v>68</v>
      </c>
      <c r="B57" s="87"/>
      <c r="C57" s="88">
        <v>1.2678874011598</v>
      </c>
      <c r="D57" s="88">
        <v>1.5332466919999999</v>
      </c>
      <c r="E57" s="88">
        <v>1</v>
      </c>
      <c r="F57" s="88">
        <v>-3</v>
      </c>
      <c r="G57" s="404">
        <v>0.80113409315980011</v>
      </c>
      <c r="H57" s="88">
        <v>0.19600000000000001</v>
      </c>
      <c r="I57" s="88">
        <v>0.52600000000000002</v>
      </c>
      <c r="J57" s="88">
        <v>0.12</v>
      </c>
      <c r="K57" s="88">
        <v>5.2999999999999999E-2</v>
      </c>
      <c r="L57" s="404">
        <v>0.89500000000000002</v>
      </c>
      <c r="M57" s="88">
        <v>0.12225297365660699</v>
      </c>
    </row>
    <row r="58" spans="1:13" s="26" customFormat="1">
      <c r="A58" s="83" t="s">
        <v>69</v>
      </c>
      <c r="B58" s="87"/>
      <c r="C58" s="88">
        <v>1.8739278907999999</v>
      </c>
      <c r="D58" s="88">
        <v>1</v>
      </c>
      <c r="E58" s="88">
        <v>0.9</v>
      </c>
      <c r="F58" s="88">
        <v>2</v>
      </c>
      <c r="G58" s="404">
        <v>6</v>
      </c>
      <c r="H58" s="88">
        <v>2.0501779299609999</v>
      </c>
      <c r="I58" s="88">
        <v>6.3509532447581796</v>
      </c>
      <c r="J58" s="88">
        <v>6.3335274912808002</v>
      </c>
      <c r="K58" s="88">
        <v>3.1345751775217998</v>
      </c>
      <c r="L58" s="404">
        <v>17.869233843521801</v>
      </c>
      <c r="M58" s="88">
        <v>8.2555204140000011</v>
      </c>
    </row>
    <row r="59" spans="1:13" s="26" customFormat="1" ht="13.15">
      <c r="A59" s="3" t="s">
        <v>70</v>
      </c>
      <c r="B59" s="46"/>
      <c r="C59" s="81">
        <v>-47.095153038805371</v>
      </c>
      <c r="D59" s="81">
        <v>-29.462478002691892</v>
      </c>
      <c r="E59" s="352">
        <v>-21.5581041162154</v>
      </c>
      <c r="F59" s="81">
        <v>-54.055181313518204</v>
      </c>
      <c r="G59" s="396">
        <v>-152.0643164712308</v>
      </c>
      <c r="H59" s="81">
        <v>-9.6781038470518581</v>
      </c>
      <c r="I59" s="81">
        <v>-25.767474175923731</v>
      </c>
      <c r="J59" s="81">
        <v>-10.427718040008749</v>
      </c>
      <c r="K59" s="81">
        <v>-53.081962027936825</v>
      </c>
      <c r="L59" s="396">
        <v>-98.988579014729709</v>
      </c>
      <c r="M59" s="81">
        <v>-32.206146514955449</v>
      </c>
    </row>
    <row r="60" spans="1:13" ht="13.15">
      <c r="A60" s="4"/>
      <c r="B60" s="46"/>
      <c r="C60" s="81"/>
      <c r="D60" s="81"/>
      <c r="E60" s="81"/>
      <c r="G60" s="415"/>
      <c r="L60" s="415"/>
    </row>
    <row r="61" spans="1:13" ht="13.15">
      <c r="A61" s="4"/>
      <c r="B61" s="46"/>
      <c r="C61" s="81"/>
      <c r="D61" s="81"/>
      <c r="E61" s="81"/>
      <c r="G61" s="415"/>
      <c r="L61" s="415"/>
    </row>
    <row r="62" spans="1:13" ht="13.15">
      <c r="A62" s="8" t="s">
        <v>71</v>
      </c>
      <c r="B62" s="77"/>
      <c r="C62" s="85"/>
      <c r="D62" s="85"/>
      <c r="E62" s="85"/>
      <c r="F62" s="85"/>
      <c r="G62" s="85"/>
      <c r="H62" s="85"/>
      <c r="I62" s="85"/>
      <c r="J62" s="85"/>
      <c r="K62" s="85"/>
      <c r="L62" s="85"/>
      <c r="M62" s="85"/>
    </row>
    <row r="63" spans="1:13" ht="13.15">
      <c r="A63" s="1" t="s">
        <v>72</v>
      </c>
      <c r="B63" s="47"/>
      <c r="C63" s="81">
        <v>177.72542911045801</v>
      </c>
      <c r="D63" s="81">
        <v>236.79120320870587</v>
      </c>
      <c r="E63" s="81">
        <v>256.27240411715638</v>
      </c>
      <c r="F63" s="81">
        <v>389.04998108175198</v>
      </c>
      <c r="G63" s="396">
        <v>1056</v>
      </c>
      <c r="H63" s="81">
        <v>180.71921220158501</v>
      </c>
      <c r="I63" s="81">
        <v>205.670177657831</v>
      </c>
      <c r="J63" s="81">
        <v>231.44340684307488</v>
      </c>
      <c r="K63" s="81">
        <v>371.64724323655548</v>
      </c>
      <c r="L63" s="396">
        <v>989.48003993904808</v>
      </c>
      <c r="M63" s="81">
        <v>174.018774078322</v>
      </c>
    </row>
    <row r="64" spans="1:13">
      <c r="B64" s="89" t="s">
        <v>73</v>
      </c>
      <c r="C64" s="50">
        <v>0.11468350356472216</v>
      </c>
      <c r="D64" s="50">
        <v>0.15245861584646667</v>
      </c>
      <c r="E64" s="50">
        <v>0.16038261342670351</v>
      </c>
      <c r="F64" s="50">
        <v>0.23235986407083378</v>
      </c>
      <c r="G64" s="393">
        <v>0.16643676711256727</v>
      </c>
      <c r="H64" s="50">
        <v>0.11348388650332779</v>
      </c>
      <c r="I64" s="50">
        <v>0.14223950235551447</v>
      </c>
      <c r="J64" s="50">
        <v>0.15044365501831505</v>
      </c>
      <c r="K64" s="50">
        <v>0.22807736252877245</v>
      </c>
      <c r="L64" s="393">
        <v>0.15943172230105618</v>
      </c>
      <c r="M64" s="50">
        <v>0.10752751048996732</v>
      </c>
    </row>
    <row r="65" spans="1:13" ht="13.15">
      <c r="A65" s="1" t="s">
        <v>74</v>
      </c>
      <c r="B65" s="1"/>
      <c r="C65" s="81">
        <v>0</v>
      </c>
      <c r="D65" s="81">
        <v>0</v>
      </c>
      <c r="E65" s="81">
        <v>0</v>
      </c>
      <c r="F65" s="81">
        <v>0</v>
      </c>
      <c r="G65" s="396">
        <v>0</v>
      </c>
      <c r="H65" s="81">
        <v>0</v>
      </c>
      <c r="I65" s="81">
        <v>0</v>
      </c>
      <c r="J65" s="81">
        <v>0</v>
      </c>
      <c r="K65" s="81">
        <v>0</v>
      </c>
      <c r="L65" s="396">
        <v>0</v>
      </c>
      <c r="M65" s="81">
        <v>0</v>
      </c>
    </row>
    <row r="66" spans="1:13">
      <c r="B66" s="2" t="s">
        <v>73</v>
      </c>
      <c r="C66" s="50">
        <v>0</v>
      </c>
      <c r="D66" s="50">
        <v>0</v>
      </c>
      <c r="E66" s="50">
        <v>0</v>
      </c>
      <c r="F66" s="50">
        <v>0</v>
      </c>
      <c r="G66" s="393">
        <v>0</v>
      </c>
      <c r="H66" s="50">
        <v>0</v>
      </c>
      <c r="I66" s="50">
        <v>0</v>
      </c>
      <c r="J66" s="50">
        <v>0</v>
      </c>
      <c r="K66" s="50">
        <v>0</v>
      </c>
      <c r="L66" s="393">
        <v>0</v>
      </c>
      <c r="M66" s="50">
        <v>0</v>
      </c>
    </row>
    <row r="67" spans="1:13" ht="13.15">
      <c r="A67" s="1" t="s">
        <v>75</v>
      </c>
      <c r="B67" s="47"/>
      <c r="C67" s="81">
        <v>0.2082756537344895</v>
      </c>
      <c r="D67" s="81">
        <v>48.005028072798133</v>
      </c>
      <c r="E67" s="81">
        <v>16.515473732462599</v>
      </c>
      <c r="F67" s="81">
        <v>64.426593750023287</v>
      </c>
      <c r="G67" s="396">
        <v>129.15537120901851</v>
      </c>
      <c r="H67" s="81">
        <v>103.95722460748389</v>
      </c>
      <c r="I67" s="81">
        <v>398.7740506960597</v>
      </c>
      <c r="J67" s="81">
        <v>7.2868117481621102</v>
      </c>
      <c r="K67" s="81">
        <v>-5.9360326729034769</v>
      </c>
      <c r="L67" s="396">
        <v>504.08205437880179</v>
      </c>
      <c r="M67" s="81">
        <v>14.257483788631026</v>
      </c>
    </row>
    <row r="68" spans="1:13">
      <c r="B68" s="83" t="s">
        <v>73</v>
      </c>
      <c r="C68" s="50">
        <v>1.3439709667353752E-4</v>
      </c>
      <c r="D68" s="50">
        <v>3.0908158894732526E-2</v>
      </c>
      <c r="E68" s="50">
        <v>1.0335856676872293E-2</v>
      </c>
      <c r="F68" s="50">
        <v>3.8478743848483897E-2</v>
      </c>
      <c r="G68" s="393">
        <v>2.0356252309898286E-2</v>
      </c>
      <c r="H68" s="50">
        <v>6.5280662386891411E-2</v>
      </c>
      <c r="I68" s="50">
        <v>0.27578827017724672</v>
      </c>
      <c r="J68" s="50">
        <v>4.736598928338439E-3</v>
      </c>
      <c r="K68" s="50">
        <v>-3.6429025118819352E-3</v>
      </c>
      <c r="L68" s="393">
        <v>8.1221112975272958E-2</v>
      </c>
      <c r="M68" s="50">
        <v>8.8098065611734513E-3</v>
      </c>
    </row>
    <row r="69" spans="1:13" ht="13.15">
      <c r="A69" s="1" t="s">
        <v>76</v>
      </c>
      <c r="B69" s="1"/>
      <c r="C69" s="81">
        <v>177.93370476419301</v>
      </c>
      <c r="D69" s="81">
        <v>284.79623128150399</v>
      </c>
      <c r="E69" s="81">
        <v>272.78787784961901</v>
      </c>
      <c r="F69" s="81">
        <v>453.47657483177528</v>
      </c>
      <c r="G69" s="396">
        <v>1185.1553712090185</v>
      </c>
      <c r="H69" s="81">
        <v>284.676436809069</v>
      </c>
      <c r="I69" s="81">
        <v>604.44422835389105</v>
      </c>
      <c r="J69" s="81">
        <v>238.73021859123699</v>
      </c>
      <c r="K69" s="81">
        <v>365.711210563652</v>
      </c>
      <c r="L69" s="396">
        <v>1493.5620943178499</v>
      </c>
      <c r="M69" s="81">
        <v>188.27625786695302</v>
      </c>
    </row>
    <row r="70" spans="1:13">
      <c r="B70" s="83" t="s">
        <v>77</v>
      </c>
      <c r="C70" s="50">
        <v>0.11481790066139602</v>
      </c>
      <c r="D70" s="50">
        <v>0.1833667747411992</v>
      </c>
      <c r="E70" s="50">
        <v>0.17071847010357583</v>
      </c>
      <c r="F70" s="50">
        <v>0.27083860791931769</v>
      </c>
      <c r="G70" s="393">
        <v>0.18679301942246557</v>
      </c>
      <c r="H70" s="50">
        <v>0.17876454889021925</v>
      </c>
      <c r="I70" s="50">
        <v>0.41802777253276141</v>
      </c>
      <c r="J70" s="50">
        <v>0.1551802539466535</v>
      </c>
      <c r="K70" s="50">
        <v>0.22443446001689052</v>
      </c>
      <c r="L70" s="393">
        <v>0.24065283527632914</v>
      </c>
      <c r="M70" s="50">
        <v>0.11633731705114077</v>
      </c>
    </row>
    <row r="71" spans="1:13">
      <c r="B71" s="78"/>
      <c r="C71" s="78"/>
      <c r="D71" s="78"/>
      <c r="E71" s="78"/>
      <c r="G71" s="415"/>
      <c r="L71" s="415"/>
    </row>
    <row r="72" spans="1:13" ht="13.15">
      <c r="A72" s="8" t="s">
        <v>78</v>
      </c>
      <c r="B72" s="77"/>
      <c r="C72" s="85"/>
      <c r="D72" s="85"/>
      <c r="E72" s="85"/>
      <c r="F72" s="85"/>
      <c r="G72" s="85"/>
      <c r="H72" s="85"/>
      <c r="I72" s="85"/>
      <c r="J72" s="85"/>
      <c r="K72" s="85"/>
      <c r="L72" s="85"/>
      <c r="M72" s="85"/>
    </row>
    <row r="73" spans="1:13" ht="13.15">
      <c r="A73" s="13" t="s">
        <v>41</v>
      </c>
      <c r="B73" s="51"/>
      <c r="C73" s="81">
        <v>624.43038111132194</v>
      </c>
      <c r="D73" s="81">
        <v>581.63270129227999</v>
      </c>
      <c r="E73" s="81">
        <v>652</v>
      </c>
      <c r="F73" s="81">
        <v>672</v>
      </c>
      <c r="G73" s="396">
        <v>2522.1803011438501</v>
      </c>
      <c r="H73" s="81">
        <v>629.58316220550898</v>
      </c>
      <c r="I73" s="81">
        <v>572.34841170813786</v>
      </c>
      <c r="J73" s="352">
        <v>612.88142039851004</v>
      </c>
      <c r="K73" s="352">
        <v>672.07611337225023</v>
      </c>
      <c r="L73" s="396">
        <v>2486.8891076844102</v>
      </c>
      <c r="M73" s="352">
        <v>668</v>
      </c>
    </row>
    <row r="74" spans="1:13">
      <c r="B74" s="36" t="s">
        <v>79</v>
      </c>
      <c r="C74" s="82">
        <v>7.9249999999999998E-3</v>
      </c>
      <c r="D74" s="82">
        <v>-3.5139999999999998</v>
      </c>
      <c r="E74" s="82">
        <v>-4</v>
      </c>
      <c r="F74" s="82">
        <v>-3.0409305271437987</v>
      </c>
      <c r="G74" s="397">
        <v>-3.1448818863995984</v>
      </c>
      <c r="H74" s="82">
        <v>-6.8474999999999994E-2</v>
      </c>
      <c r="I74" s="82">
        <v>-1.5080000000000098E-3</v>
      </c>
      <c r="J74" s="134">
        <v>-0.401252</v>
      </c>
      <c r="K74" s="134">
        <v>-3.3490000000000002</v>
      </c>
      <c r="L74" s="397">
        <v>-3.8202350000000003</v>
      </c>
      <c r="M74" s="134">
        <v>-7.3999999999999996E-2</v>
      </c>
    </row>
    <row r="75" spans="1:13" ht="13.15">
      <c r="A75" s="13" t="s">
        <v>80</v>
      </c>
      <c r="B75" s="51"/>
      <c r="C75" s="81">
        <v>624.43830611132194</v>
      </c>
      <c r="D75" s="81">
        <v>578.11870129227998</v>
      </c>
      <c r="E75" s="81">
        <v>648</v>
      </c>
      <c r="F75" s="81">
        <v>668.95906947285619</v>
      </c>
      <c r="G75" s="396">
        <v>2519.0354192574505</v>
      </c>
      <c r="H75" s="81">
        <v>629.51468720550906</v>
      </c>
      <c r="I75" s="81">
        <v>572.3469037081378</v>
      </c>
      <c r="J75" s="352">
        <v>613.28267239851004</v>
      </c>
      <c r="K75" s="81">
        <v>668.72711337225019</v>
      </c>
      <c r="L75" s="396">
        <v>2483.0688726844101</v>
      </c>
      <c r="M75" s="81">
        <v>667.92600000000004</v>
      </c>
    </row>
    <row r="76" spans="1:13">
      <c r="B76" s="36" t="s">
        <v>81</v>
      </c>
      <c r="C76" s="82">
        <v>-122.28051298802005</v>
      </c>
      <c r="D76" s="82">
        <v>8.9450000000000003</v>
      </c>
      <c r="E76" s="82">
        <v>-25</v>
      </c>
      <c r="F76" s="82">
        <v>13.481620580850338</v>
      </c>
      <c r="G76" s="397">
        <v>-124.67717509218639</v>
      </c>
      <c r="H76" s="82">
        <v>-123.52971402970459</v>
      </c>
      <c r="I76" s="82">
        <v>54.252917184107673</v>
      </c>
      <c r="J76" s="134">
        <v>61</v>
      </c>
      <c r="K76" s="453">
        <v>72.978209831590277</v>
      </c>
      <c r="L76" s="456">
        <v>64.826379305222702</v>
      </c>
      <c r="M76" s="134">
        <v>-161.20017618058102</v>
      </c>
    </row>
    <row r="77" spans="1:13">
      <c r="B77" s="36" t="s">
        <v>82</v>
      </c>
      <c r="C77" s="82">
        <v>-317.56053796949169</v>
      </c>
      <c r="D77" s="82">
        <v>-260.91899999999998</v>
      </c>
      <c r="E77" s="82">
        <v>-238</v>
      </c>
      <c r="F77" s="82">
        <v>-290.27020813964833</v>
      </c>
      <c r="G77" s="397">
        <v>-1107.0354587154986</v>
      </c>
      <c r="H77" s="82">
        <v>-298.05966809392004</v>
      </c>
      <c r="I77" s="82">
        <v>-195.03496515052726</v>
      </c>
      <c r="J77" s="134">
        <v>-238</v>
      </c>
      <c r="K77" s="453">
        <v>-241.3109929690807</v>
      </c>
      <c r="L77" s="456">
        <v>-972.71335174265357</v>
      </c>
      <c r="M77" s="134">
        <v>-294.26363607137301</v>
      </c>
    </row>
    <row r="78" spans="1:13" ht="13.15">
      <c r="A78" s="13" t="s">
        <v>83</v>
      </c>
      <c r="B78" s="51"/>
      <c r="C78" s="81">
        <v>184.59725515381018</v>
      </c>
      <c r="D78" s="81">
        <v>326.14470129228005</v>
      </c>
      <c r="E78" s="81">
        <v>385</v>
      </c>
      <c r="F78" s="81">
        <v>392.17048191405814</v>
      </c>
      <c r="G78" s="396">
        <v>1287.3227854497657</v>
      </c>
      <c r="H78" s="81">
        <v>207.9253050818844</v>
      </c>
      <c r="I78" s="81">
        <v>431.5648557417183</v>
      </c>
      <c r="J78" s="352">
        <v>435</v>
      </c>
      <c r="K78" s="81">
        <v>500.39433023475971</v>
      </c>
      <c r="L78" s="396">
        <v>1575.1819002469792</v>
      </c>
      <c r="M78" s="81">
        <v>212.46218774804601</v>
      </c>
    </row>
    <row r="79" spans="1:13">
      <c r="B79" s="36" t="s">
        <v>84</v>
      </c>
      <c r="C79" s="82">
        <v>-25.495522292262201</v>
      </c>
      <c r="D79" s="82">
        <v>-81.950999999999993</v>
      </c>
      <c r="E79" s="82">
        <v>-54</v>
      </c>
      <c r="F79" s="82">
        <v>-81.126894318216017</v>
      </c>
      <c r="G79" s="397">
        <v>-242.994227287634</v>
      </c>
      <c r="H79" s="82">
        <v>-36.648062164253901</v>
      </c>
      <c r="I79" s="82">
        <v>-64.256558593586107</v>
      </c>
      <c r="J79" s="134">
        <v>-104</v>
      </c>
      <c r="K79" s="134">
        <v>-68.165423725969006</v>
      </c>
      <c r="L79" s="397">
        <v>-272.86728195715102</v>
      </c>
      <c r="M79" s="134">
        <v>-38.052046526786796</v>
      </c>
    </row>
    <row r="80" spans="1:13" ht="13.15">
      <c r="A80" s="15" t="s">
        <v>85</v>
      </c>
      <c r="B80" s="51"/>
      <c r="C80" s="81">
        <v>159.10173286154799</v>
      </c>
      <c r="D80" s="81">
        <v>244.19370129228005</v>
      </c>
      <c r="E80" s="81">
        <v>331</v>
      </c>
      <c r="F80" s="81">
        <v>311.04358759584215</v>
      </c>
      <c r="G80" s="396">
        <v>1044.3285581621317</v>
      </c>
      <c r="H80" s="81">
        <v>171.2772429176305</v>
      </c>
      <c r="I80" s="81">
        <v>367.30829714813223</v>
      </c>
      <c r="J80" s="352">
        <v>332</v>
      </c>
      <c r="K80" s="81">
        <v>432.22890650879071</v>
      </c>
      <c r="L80" s="396">
        <v>1302.3146182898281</v>
      </c>
      <c r="M80" s="81">
        <v>174.41014122125921</v>
      </c>
    </row>
    <row r="81" spans="1:13">
      <c r="B81" s="36" t="s">
        <v>86</v>
      </c>
      <c r="C81" s="82">
        <v>-137.79288714256683</v>
      </c>
      <c r="D81" s="82">
        <v>-126.17099999999999</v>
      </c>
      <c r="E81" s="82">
        <v>-173.5</v>
      </c>
      <c r="F81" s="82">
        <v>-131.10623929354932</v>
      </c>
      <c r="G81" s="397">
        <v>-568.11507063567865</v>
      </c>
      <c r="H81" s="82">
        <v>-185.66639476128142</v>
      </c>
      <c r="I81" s="82">
        <v>-129.52614119782689</v>
      </c>
      <c r="J81" s="134">
        <v>-188</v>
      </c>
      <c r="K81" s="134">
        <v>-186.98643531803447</v>
      </c>
      <c r="L81" s="397">
        <v>-690.38560674488178</v>
      </c>
      <c r="M81" s="134">
        <v>-152.49355618026129</v>
      </c>
    </row>
    <row r="82" spans="1:13" ht="13.15">
      <c r="A82" s="15" t="s">
        <v>87</v>
      </c>
      <c r="B82" s="51"/>
      <c r="C82" s="81">
        <v>21.308845718981161</v>
      </c>
      <c r="D82" s="81">
        <v>118.02270129228006</v>
      </c>
      <c r="E82" s="81">
        <v>157.5</v>
      </c>
      <c r="F82" s="81">
        <v>179.93734830229283</v>
      </c>
      <c r="G82" s="396">
        <v>476.21348752645304</v>
      </c>
      <c r="H82" s="81">
        <v>-14.389151843650943</v>
      </c>
      <c r="I82" s="81">
        <v>237.78215595030528</v>
      </c>
      <c r="J82" s="352">
        <v>143</v>
      </c>
      <c r="K82" s="81">
        <v>245.24247119075625</v>
      </c>
      <c r="L82" s="396">
        <v>611.92901154494632</v>
      </c>
      <c r="M82" s="81">
        <v>21.916585040997916</v>
      </c>
    </row>
    <row r="83" spans="1:13">
      <c r="B83" s="14" t="s">
        <v>88</v>
      </c>
      <c r="C83" s="82">
        <v>-50.958053798806297</v>
      </c>
      <c r="D83" s="82">
        <v>-42.683</v>
      </c>
      <c r="E83" s="82">
        <v>-60</v>
      </c>
      <c r="F83" s="82">
        <v>-50.539881187281019</v>
      </c>
      <c r="G83" s="397">
        <v>-203.9904871382669</v>
      </c>
      <c r="H83" s="82">
        <v>-17.039653312422608</v>
      </c>
      <c r="I83" s="82">
        <v>-36.515321411382786</v>
      </c>
      <c r="J83" s="134">
        <v>-16</v>
      </c>
      <c r="K83" s="134">
        <v>-1.1977267336439108</v>
      </c>
      <c r="L83" s="397">
        <v>-70.3177748857713</v>
      </c>
      <c r="M83" s="134">
        <v>-2.8587480454074097</v>
      </c>
    </row>
    <row r="84" spans="1:13" ht="13.15">
      <c r="A84" s="13" t="s">
        <v>89</v>
      </c>
      <c r="B84" s="51"/>
      <c r="C84" s="81">
        <v>-29.649208079825137</v>
      </c>
      <c r="D84" s="81">
        <v>75.339701292280068</v>
      </c>
      <c r="E84" s="81">
        <v>97.5</v>
      </c>
      <c r="F84" s="81">
        <v>129.39746711501181</v>
      </c>
      <c r="G84" s="396">
        <v>272.22300038818616</v>
      </c>
      <c r="H84" s="81">
        <v>-31.428805156073551</v>
      </c>
      <c r="I84" s="81">
        <v>201.2668345389225</v>
      </c>
      <c r="J84" s="352">
        <v>128</v>
      </c>
      <c r="K84" s="81">
        <v>244.04474445711233</v>
      </c>
      <c r="L84" s="396">
        <v>541.61123665917501</v>
      </c>
      <c r="M84" s="81">
        <v>19.057836995590506</v>
      </c>
    </row>
    <row r="85" spans="1:13" ht="13.15">
      <c r="A85" s="13"/>
      <c r="B85" s="51"/>
      <c r="C85" s="55"/>
      <c r="D85" s="55"/>
      <c r="E85" s="55"/>
      <c r="G85" s="415"/>
      <c r="L85" s="415"/>
    </row>
    <row r="86" spans="1:13">
      <c r="G86" s="415"/>
      <c r="L86" s="415"/>
    </row>
    <row r="87" spans="1:13" ht="13.15">
      <c r="A87" s="8" t="s">
        <v>90</v>
      </c>
      <c r="B87" s="77"/>
      <c r="C87" s="77"/>
      <c r="D87" s="77"/>
      <c r="E87" s="77"/>
      <c r="F87" s="77"/>
      <c r="G87" s="77"/>
      <c r="H87" s="77"/>
      <c r="I87" s="77"/>
      <c r="J87" s="77"/>
      <c r="K87" s="77"/>
      <c r="L87" s="77"/>
      <c r="M87" s="77"/>
    </row>
    <row r="88" spans="1:13">
      <c r="G88" s="415"/>
      <c r="L88" s="415"/>
    </row>
    <row r="89" spans="1:13" ht="13.15">
      <c r="A89" s="13" t="s">
        <v>9</v>
      </c>
      <c r="B89" s="51"/>
      <c r="C89" s="64"/>
      <c r="D89" s="64"/>
      <c r="E89" s="64"/>
      <c r="G89" s="415"/>
      <c r="L89" s="415"/>
    </row>
    <row r="90" spans="1:13">
      <c r="B90" s="14" t="s">
        <v>91</v>
      </c>
      <c r="C90" s="65">
        <v>10675.555466120601</v>
      </c>
      <c r="D90" s="65">
        <v>10902.734292700499</v>
      </c>
      <c r="E90" s="65">
        <v>11436.076880161401</v>
      </c>
      <c r="F90" s="65">
        <v>11666.2831968424</v>
      </c>
      <c r="G90" s="408">
        <v>11666.2831968424</v>
      </c>
      <c r="H90" s="65">
        <v>11174.569970843</v>
      </c>
      <c r="I90" s="65">
        <v>11436.909855092101</v>
      </c>
      <c r="J90" s="65">
        <v>11229.187728212999</v>
      </c>
      <c r="K90" s="65">
        <v>11421.290170188</v>
      </c>
      <c r="L90" s="408">
        <v>11421.290170188</v>
      </c>
      <c r="M90" s="65">
        <v>11072.3487989395</v>
      </c>
    </row>
    <row r="91" spans="1:13">
      <c r="B91" s="14" t="s">
        <v>92</v>
      </c>
      <c r="C91" s="65">
        <v>2868.8017249387699</v>
      </c>
      <c r="D91" s="65">
        <v>2926.1136771405104</v>
      </c>
      <c r="E91" s="65">
        <v>2618.3294291207999</v>
      </c>
      <c r="F91" s="65">
        <v>3330.18943299282</v>
      </c>
      <c r="G91" s="408">
        <v>3330.18943299282</v>
      </c>
      <c r="H91" s="65">
        <v>3659.6888186333299</v>
      </c>
      <c r="I91" s="65">
        <v>3314.4130333724597</v>
      </c>
      <c r="J91" s="65">
        <v>3333.1375725697399</v>
      </c>
      <c r="K91" s="65">
        <v>2843.7672996039</v>
      </c>
      <c r="L91" s="408">
        <v>2843.7672996039</v>
      </c>
      <c r="M91" s="65">
        <v>2595.8285162306202</v>
      </c>
    </row>
    <row r="92" spans="1:13">
      <c r="B92" s="14" t="s">
        <v>93</v>
      </c>
      <c r="C92" s="65">
        <v>5.5697488398915507</v>
      </c>
      <c r="D92" s="65">
        <v>8.3062510568094812</v>
      </c>
      <c r="E92" s="65">
        <v>4.6235449897123999</v>
      </c>
      <c r="F92" s="65">
        <v>4.5822983852020496</v>
      </c>
      <c r="G92" s="408">
        <v>4.5822983852020496</v>
      </c>
      <c r="H92" s="65">
        <v>4.1139807287101906</v>
      </c>
      <c r="I92" s="65">
        <v>4.0069477065877601</v>
      </c>
      <c r="J92" s="65">
        <v>1.74903275845897</v>
      </c>
      <c r="K92" s="65">
        <v>0.90063846810133996</v>
      </c>
      <c r="L92" s="408">
        <v>0.90063846810133996</v>
      </c>
      <c r="M92" s="65">
        <v>0.53745696299816603</v>
      </c>
    </row>
    <row r="93" spans="1:13" ht="13.15">
      <c r="A93" s="13" t="s">
        <v>94</v>
      </c>
      <c r="B93" s="51"/>
      <c r="C93" s="64">
        <v>13549.926939899262</v>
      </c>
      <c r="D93" s="64">
        <v>13837.154220897819</v>
      </c>
      <c r="E93" s="64">
        <v>14059.029854271914</v>
      </c>
      <c r="F93" s="64">
        <v>15001.054928220421</v>
      </c>
      <c r="G93" s="407">
        <v>15001.054928220421</v>
      </c>
      <c r="H93" s="64">
        <v>14838.372770205042</v>
      </c>
      <c r="I93" s="64">
        <v>14755.32983617115</v>
      </c>
      <c r="J93" s="64">
        <v>14564.074333541197</v>
      </c>
      <c r="K93" s="64">
        <v>14265.958108260002</v>
      </c>
      <c r="L93" s="407">
        <v>14265.958108260002</v>
      </c>
      <c r="M93" s="64">
        <v>13668.714772133118</v>
      </c>
    </row>
    <row r="94" spans="1:13" ht="13.15">
      <c r="A94" s="57"/>
      <c r="B94" s="2"/>
      <c r="C94" s="67"/>
      <c r="D94" s="67"/>
      <c r="E94" s="67"/>
      <c r="F94" s="67"/>
      <c r="G94" s="409"/>
      <c r="H94" s="67"/>
      <c r="I94" s="67"/>
      <c r="J94" s="67"/>
      <c r="K94" s="67"/>
      <c r="L94" s="409"/>
      <c r="M94" s="67"/>
    </row>
    <row r="95" spans="1:13" ht="13.15">
      <c r="A95" s="57" t="s">
        <v>95</v>
      </c>
      <c r="B95" s="2"/>
      <c r="C95" s="66"/>
      <c r="D95" s="66"/>
      <c r="E95" s="66"/>
      <c r="F95" s="66"/>
      <c r="G95" s="410"/>
      <c r="H95" s="66"/>
      <c r="I95" s="66"/>
      <c r="J95" s="66"/>
      <c r="K95" s="66"/>
      <c r="L95" s="410"/>
      <c r="M95" s="66"/>
    </row>
    <row r="96" spans="1:13">
      <c r="B96" s="14" t="s">
        <v>96</v>
      </c>
      <c r="C96" s="65">
        <v>2518.2684080609301</v>
      </c>
      <c r="D96" s="65">
        <v>2302.4008106401898</v>
      </c>
      <c r="E96" s="65">
        <v>2223.8313160901603</v>
      </c>
      <c r="F96" s="65">
        <v>2368.6094498051698</v>
      </c>
      <c r="G96" s="408">
        <v>2368.6094498051698</v>
      </c>
      <c r="H96" s="65">
        <v>2144.3952195014999</v>
      </c>
      <c r="I96" s="65">
        <v>2065.37453166658</v>
      </c>
      <c r="J96" s="65">
        <v>2017.70365139926</v>
      </c>
      <c r="K96" s="65">
        <v>2005.2292992535899</v>
      </c>
      <c r="L96" s="408">
        <v>2005.2292992535899</v>
      </c>
      <c r="M96" s="65">
        <v>2007.3719160365799</v>
      </c>
    </row>
    <row r="97" spans="1:13">
      <c r="B97" s="14" t="s">
        <v>97</v>
      </c>
      <c r="C97" s="65">
        <v>907.53175070778195</v>
      </c>
      <c r="D97" s="65">
        <v>930.92630782750791</v>
      </c>
      <c r="E97" s="65">
        <v>828.95968923860607</v>
      </c>
      <c r="F97" s="65">
        <v>859.42740457912498</v>
      </c>
      <c r="G97" s="408">
        <v>859.42740457912498</v>
      </c>
      <c r="H97" s="65">
        <v>839.95943902474005</v>
      </c>
      <c r="I97" s="65">
        <v>706.15858850698999</v>
      </c>
      <c r="J97" s="65">
        <v>684.39517557141994</v>
      </c>
      <c r="K97" s="65">
        <v>697.39891162624599</v>
      </c>
      <c r="L97" s="408">
        <v>697.39891162624599</v>
      </c>
      <c r="M97" s="65">
        <v>717.28666946062594</v>
      </c>
    </row>
    <row r="98" spans="1:13" ht="13.15">
      <c r="A98" s="13" t="s">
        <v>98</v>
      </c>
      <c r="B98" s="51"/>
      <c r="C98" s="64">
        <v>3425.8001587687122</v>
      </c>
      <c r="D98" s="64">
        <v>3233.3271184676978</v>
      </c>
      <c r="E98" s="64">
        <v>3052.7910053287665</v>
      </c>
      <c r="F98" s="64">
        <v>3228.0368543842947</v>
      </c>
      <c r="G98" s="407">
        <v>3228.0368543842947</v>
      </c>
      <c r="H98" s="64">
        <v>2984.3546585262402</v>
      </c>
      <c r="I98" s="64">
        <v>2771.5331201735698</v>
      </c>
      <c r="J98" s="64">
        <v>2702.09882697068</v>
      </c>
      <c r="K98" s="64">
        <v>2702.6282108798359</v>
      </c>
      <c r="L98" s="407">
        <v>2702.6282108798359</v>
      </c>
      <c r="M98" s="64">
        <v>2724.6585854972059</v>
      </c>
    </row>
    <row r="99" spans="1:13">
      <c r="B99" s="14" t="s">
        <v>99</v>
      </c>
      <c r="C99" s="65">
        <v>7176.8385022593002</v>
      </c>
      <c r="D99" s="65">
        <v>7799.7693953980297</v>
      </c>
      <c r="E99" s="65">
        <v>8326.7273797084999</v>
      </c>
      <c r="F99" s="65">
        <v>9116.9091898158695</v>
      </c>
      <c r="G99" s="408">
        <v>9116.9091898158695</v>
      </c>
      <c r="H99" s="65">
        <v>9517.344239536289</v>
      </c>
      <c r="I99" s="65">
        <v>9452.8519352992698</v>
      </c>
      <c r="J99" s="65">
        <v>8527.7213795229</v>
      </c>
      <c r="K99" s="65">
        <v>8706.76888021384</v>
      </c>
      <c r="L99" s="408">
        <v>8706.76888021384</v>
      </c>
      <c r="M99" s="65">
        <v>8253.7024969315298</v>
      </c>
    </row>
    <row r="100" spans="1:13">
      <c r="B100" s="14" t="s">
        <v>100</v>
      </c>
      <c r="C100" s="65">
        <v>2946.87081296322</v>
      </c>
      <c r="D100" s="65">
        <v>2803.64093811864</v>
      </c>
      <c r="E100" s="65">
        <v>2679.4193115185003</v>
      </c>
      <c r="F100" s="65">
        <v>2656.0172721671802</v>
      </c>
      <c r="G100" s="408">
        <v>2656.0172721671802</v>
      </c>
      <c r="H100" s="65">
        <v>2336.58111848002</v>
      </c>
      <c r="I100" s="65">
        <v>2530.8526200800102</v>
      </c>
      <c r="J100" s="65">
        <v>3334.16190774199</v>
      </c>
      <c r="K100" s="65">
        <v>2856.46879327433</v>
      </c>
      <c r="L100" s="408">
        <v>2856.46879327433</v>
      </c>
      <c r="M100" s="65">
        <v>2690.26160540302</v>
      </c>
    </row>
    <row r="101" spans="1:13">
      <c r="B101" s="14" t="s">
        <v>101</v>
      </c>
      <c r="C101" s="65">
        <v>0.41574985212750604</v>
      </c>
      <c r="D101" s="65">
        <v>0.41451677221327204</v>
      </c>
      <c r="E101" s="65">
        <v>8.9616000000019194E-2</v>
      </c>
      <c r="F101" s="65">
        <v>8.9616000000019097E-2</v>
      </c>
      <c r="G101" s="408">
        <v>8.9616000000019097E-2</v>
      </c>
      <c r="H101" s="65">
        <v>8.9616000000000001E-2</v>
      </c>
      <c r="I101" s="65">
        <v>8.9616000000000001E-2</v>
      </c>
      <c r="J101" s="65">
        <v>8.9616000000000001E-2</v>
      </c>
      <c r="K101" s="65">
        <v>8.9616000000000001E-2</v>
      </c>
      <c r="L101" s="408">
        <v>8.9616000000000001E-2</v>
      </c>
      <c r="M101" s="65">
        <v>8.9616000000000001E-2</v>
      </c>
    </row>
    <row r="102" spans="1:13" ht="13.15">
      <c r="A102" s="13" t="s">
        <v>102</v>
      </c>
      <c r="B102" s="51"/>
      <c r="C102" s="64">
        <v>13549.92522384336</v>
      </c>
      <c r="D102" s="64">
        <v>13837.15196875658</v>
      </c>
      <c r="E102" s="64">
        <v>14059.027312555767</v>
      </c>
      <c r="F102" s="64">
        <v>15001.052932367344</v>
      </c>
      <c r="G102" s="407">
        <v>15001.052932367344</v>
      </c>
      <c r="H102" s="64">
        <v>14838.369632542548</v>
      </c>
      <c r="I102" s="64">
        <v>14755.327291552849</v>
      </c>
      <c r="J102" s="64">
        <v>14564.071730235568</v>
      </c>
      <c r="K102" s="64">
        <v>14265.955500368005</v>
      </c>
      <c r="L102" s="407">
        <v>14265.955500368005</v>
      </c>
      <c r="M102" s="64">
        <v>13668.712303831755</v>
      </c>
    </row>
    <row r="103" spans="1:13">
      <c r="G103" s="415"/>
      <c r="L103" s="415"/>
    </row>
    <row r="104" spans="1:13" ht="13.15">
      <c r="A104" s="8" t="s">
        <v>103</v>
      </c>
      <c r="B104" s="77"/>
      <c r="C104" s="77"/>
      <c r="D104" s="77"/>
      <c r="E104" s="77"/>
      <c r="F104" s="77"/>
      <c r="G104" s="77"/>
      <c r="H104" s="77"/>
      <c r="I104" s="77"/>
      <c r="J104" s="77"/>
      <c r="K104" s="77"/>
      <c r="L104" s="77"/>
      <c r="M104" s="77"/>
    </row>
    <row r="105" spans="1:13">
      <c r="G105" s="415"/>
      <c r="L105" s="415"/>
    </row>
    <row r="106" spans="1:13" ht="13.15">
      <c r="A106" s="13" t="s">
        <v>486</v>
      </c>
      <c r="B106" s="51"/>
      <c r="C106" s="64">
        <v>7294.2321258988886</v>
      </c>
      <c r="D106" s="64">
        <v>7611.7667994935518</v>
      </c>
      <c r="E106" s="64">
        <v>7941</v>
      </c>
      <c r="F106" s="64">
        <v>8630.9786760415191</v>
      </c>
      <c r="G106" s="407">
        <v>8630.9786760415191</v>
      </c>
      <c r="H106" s="64">
        <v>8967.1990144193842</v>
      </c>
      <c r="I106" s="64">
        <v>8570</v>
      </c>
      <c r="J106" s="64">
        <v>8498.0530342787097</v>
      </c>
      <c r="K106" s="64">
        <v>7753.2592877620682</v>
      </c>
      <c r="L106" s="407">
        <v>7753.2592877620682</v>
      </c>
      <c r="M106" s="64">
        <v>7445.4317228362625</v>
      </c>
    </row>
    <row r="107" spans="1:13">
      <c r="B107" s="14" t="s">
        <v>402</v>
      </c>
      <c r="C107" s="65">
        <v>3442.1246171798944</v>
      </c>
      <c r="D107" s="65">
        <v>3393.5534252005127</v>
      </c>
      <c r="E107" s="65">
        <v>3532</v>
      </c>
      <c r="F107" s="65">
        <v>4566</v>
      </c>
      <c r="G107" s="408">
        <v>4566</v>
      </c>
      <c r="H107" s="65">
        <v>5158</v>
      </c>
      <c r="I107" s="65">
        <v>4774</v>
      </c>
      <c r="J107" s="65">
        <v>4765</v>
      </c>
      <c r="K107" s="65">
        <v>3581.4246622285546</v>
      </c>
      <c r="L107" s="408">
        <v>3581.4246622285546</v>
      </c>
      <c r="M107" s="65">
        <v>3256.4317228362625</v>
      </c>
    </row>
    <row r="108" spans="1:13">
      <c r="B108" s="14" t="s">
        <v>403</v>
      </c>
      <c r="C108" s="65">
        <v>3852.1075087189943</v>
      </c>
      <c r="D108" s="65">
        <v>2948</v>
      </c>
      <c r="E108" s="65">
        <v>3139</v>
      </c>
      <c r="F108" s="65">
        <v>2689</v>
      </c>
      <c r="G108" s="408">
        <v>2689</v>
      </c>
      <c r="H108" s="65">
        <v>2534.4</v>
      </c>
      <c r="I108" s="65">
        <v>2482</v>
      </c>
      <c r="J108" s="370">
        <v>2444</v>
      </c>
      <c r="K108" s="370">
        <v>2859.5554821420164</v>
      </c>
      <c r="L108" s="408">
        <v>2859.5554821420164</v>
      </c>
      <c r="M108" s="370">
        <v>2904</v>
      </c>
    </row>
    <row r="109" spans="1:13">
      <c r="B109" s="14" t="s">
        <v>404</v>
      </c>
      <c r="C109" s="65">
        <v>1211.963455950721</v>
      </c>
      <c r="D109" s="65">
        <v>1270.2133742930394</v>
      </c>
      <c r="E109" s="65">
        <v>1270</v>
      </c>
      <c r="F109" s="65">
        <v>1375.9070226121869</v>
      </c>
      <c r="G109" s="408">
        <v>1375.9070226121869</v>
      </c>
      <c r="H109" s="65">
        <v>1274.4090784622836</v>
      </c>
      <c r="I109" s="65">
        <v>1314</v>
      </c>
      <c r="J109" s="370">
        <v>1289</v>
      </c>
      <c r="K109" s="370">
        <v>1312.2791433914974</v>
      </c>
      <c r="L109" s="408">
        <v>1312.2791433914974</v>
      </c>
      <c r="M109" s="370">
        <v>1285</v>
      </c>
    </row>
    <row r="110" spans="1:13">
      <c r="B110" s="14"/>
      <c r="C110" s="65"/>
      <c r="D110" s="65"/>
      <c r="E110" s="65"/>
      <c r="F110" s="65"/>
      <c r="G110" s="408"/>
      <c r="H110" s="65"/>
      <c r="I110" s="65"/>
      <c r="J110" s="65"/>
      <c r="K110" s="65"/>
      <c r="L110" s="408"/>
      <c r="M110" s="65"/>
    </row>
    <row r="111" spans="1:13" ht="13.15">
      <c r="A111" s="13" t="s">
        <v>106</v>
      </c>
      <c r="B111" s="51"/>
      <c r="C111" s="64">
        <v>1244.1358956254633</v>
      </c>
      <c r="D111" s="64">
        <v>1124.604416383648</v>
      </c>
      <c r="E111" s="64">
        <v>886.39148974268414</v>
      </c>
      <c r="F111" s="64">
        <v>1394.9931211351616</v>
      </c>
      <c r="G111" s="407">
        <v>1394.9931211351616</v>
      </c>
      <c r="H111" s="64">
        <v>1748.6413013706829</v>
      </c>
      <c r="I111" s="369">
        <v>1478.1327615121268</v>
      </c>
      <c r="J111" s="369">
        <v>1503.0580156745282</v>
      </c>
      <c r="K111" s="369">
        <v>1121.9428513710354</v>
      </c>
      <c r="L111" s="407">
        <v>1121.9428513710354</v>
      </c>
      <c r="M111" s="64">
        <v>822.60877356835203</v>
      </c>
    </row>
    <row r="112" spans="1:13">
      <c r="B112" s="14" t="s">
        <v>104</v>
      </c>
      <c r="C112" s="65">
        <v>870.32782030166834</v>
      </c>
      <c r="D112" s="65">
        <v>602.60441638364796</v>
      </c>
      <c r="E112" s="65">
        <v>424.39148974268414</v>
      </c>
      <c r="F112" s="443">
        <v>893.49695473586428</v>
      </c>
      <c r="G112" s="444">
        <v>893.49695473586428</v>
      </c>
      <c r="H112" s="65">
        <v>1377</v>
      </c>
      <c r="I112" s="370">
        <v>1060</v>
      </c>
      <c r="J112" s="370">
        <v>1157</v>
      </c>
      <c r="K112" s="65">
        <v>638.47299183956011</v>
      </c>
      <c r="L112" s="408">
        <v>638.47299183956011</v>
      </c>
      <c r="M112" s="65">
        <v>472.60877356835203</v>
      </c>
    </row>
    <row r="113" spans="1:13">
      <c r="B113" s="14" t="s">
        <v>105</v>
      </c>
      <c r="C113" s="65">
        <v>373.80807532379492</v>
      </c>
      <c r="D113" s="65">
        <v>522</v>
      </c>
      <c r="E113" s="65">
        <v>462</v>
      </c>
      <c r="F113" s="443">
        <v>501.49616671929607</v>
      </c>
      <c r="G113" s="444">
        <v>501.49616671929607</v>
      </c>
      <c r="H113" s="65">
        <v>372</v>
      </c>
      <c r="I113" s="370">
        <v>418</v>
      </c>
      <c r="J113" s="370">
        <v>346</v>
      </c>
      <c r="K113" s="370">
        <v>483.46985953147538</v>
      </c>
      <c r="L113" s="408">
        <v>483.46985953147538</v>
      </c>
      <c r="M113" s="370">
        <v>350</v>
      </c>
    </row>
    <row r="114" spans="1:13" ht="13.15">
      <c r="A114" s="10"/>
      <c r="B114" s="2"/>
      <c r="F114" s="37"/>
      <c r="G114" s="402"/>
      <c r="H114" s="37"/>
      <c r="I114" s="366"/>
      <c r="J114" s="366"/>
      <c r="K114" s="366"/>
      <c r="L114" s="408"/>
      <c r="M114" s="37"/>
    </row>
    <row r="115" spans="1:13" ht="13.15">
      <c r="A115" s="13" t="s">
        <v>356</v>
      </c>
      <c r="B115" s="51"/>
      <c r="C115" s="64">
        <v>6050.0962302734251</v>
      </c>
      <c r="D115" s="64">
        <v>6487.1623831099041</v>
      </c>
      <c r="E115" s="64">
        <v>7055</v>
      </c>
      <c r="F115" s="64">
        <v>7235.9855549063577</v>
      </c>
      <c r="G115" s="407">
        <v>7235.9855549063577</v>
      </c>
      <c r="H115" s="64">
        <v>7218.5577130487009</v>
      </c>
      <c r="I115" s="369">
        <v>7091.8672384878737</v>
      </c>
      <c r="J115" s="369">
        <v>6994.9950186041815</v>
      </c>
      <c r="K115" s="369">
        <v>6630.9697800947843</v>
      </c>
      <c r="L115" s="398">
        <v>6630.9697800947843</v>
      </c>
      <c r="M115" s="64">
        <v>6622.4229492679096</v>
      </c>
    </row>
    <row r="116" spans="1:13">
      <c r="B116" s="14" t="s">
        <v>104</v>
      </c>
      <c r="C116" s="65">
        <v>2571.7967968782259</v>
      </c>
      <c r="D116" s="65">
        <v>4061.1623831099041</v>
      </c>
      <c r="E116" s="65">
        <v>4378</v>
      </c>
      <c r="F116" s="443">
        <v>3985.7618754325667</v>
      </c>
      <c r="G116" s="444">
        <v>3985.7618754325667</v>
      </c>
      <c r="H116" s="65">
        <v>4087.8684510140138</v>
      </c>
      <c r="I116" s="65">
        <v>5028</v>
      </c>
      <c r="J116" s="65">
        <v>4922.0530342787097</v>
      </c>
      <c r="K116" s="65">
        <v>4254.8841574842427</v>
      </c>
      <c r="L116" s="408">
        <v>4254.8841574842427</v>
      </c>
      <c r="M116" s="65">
        <v>4068.4229492679096</v>
      </c>
    </row>
    <row r="117" spans="1:13">
      <c r="B117" s="14" t="s">
        <v>105</v>
      </c>
      <c r="C117" s="65">
        <v>3478.2994333951992</v>
      </c>
      <c r="D117" s="65">
        <v>2426</v>
      </c>
      <c r="E117" s="65">
        <v>2677</v>
      </c>
      <c r="F117" s="443">
        <v>3250.2236791537921</v>
      </c>
      <c r="G117" s="444">
        <v>3250.2236791537921</v>
      </c>
      <c r="H117" s="65">
        <v>3130.9504514869304</v>
      </c>
      <c r="I117" s="65">
        <v>2064</v>
      </c>
      <c r="J117" s="65">
        <v>2073</v>
      </c>
      <c r="K117" s="65">
        <v>2376.0856226105411</v>
      </c>
      <c r="L117" s="408">
        <v>2376.0856226105411</v>
      </c>
      <c r="M117" s="65">
        <v>2554</v>
      </c>
    </row>
    <row r="118" spans="1:13">
      <c r="G118" s="415"/>
      <c r="L118" s="415"/>
    </row>
    <row r="119" spans="1:13" ht="13.15">
      <c r="A119" s="8" t="s">
        <v>107</v>
      </c>
      <c r="B119" s="77"/>
      <c r="C119" s="77"/>
      <c r="D119" s="77"/>
      <c r="E119" s="77"/>
      <c r="F119" s="77"/>
      <c r="G119" s="77"/>
      <c r="H119" s="77"/>
      <c r="I119" s="77"/>
      <c r="J119" s="77"/>
      <c r="K119" s="77"/>
      <c r="L119" s="77"/>
      <c r="M119" s="77"/>
    </row>
    <row r="120" spans="1:13">
      <c r="B120" s="78"/>
      <c r="C120" s="78"/>
      <c r="D120" s="78"/>
      <c r="E120" s="78"/>
      <c r="G120" s="415"/>
      <c r="L120" s="415"/>
    </row>
    <row r="121" spans="1:13">
      <c r="A121" s="2" t="s">
        <v>108</v>
      </c>
      <c r="B121" s="68"/>
      <c r="C121" s="76">
        <v>1131.3291535687208</v>
      </c>
      <c r="D121" s="76">
        <v>1135.7219161729677</v>
      </c>
      <c r="E121" s="76">
        <v>1176.8815903493899</v>
      </c>
      <c r="F121" s="76">
        <v>1227.8771833664155</v>
      </c>
      <c r="G121" s="411">
        <v>4641.4836808762902</v>
      </c>
      <c r="H121" s="76">
        <v>1172.200209772684</v>
      </c>
      <c r="I121" s="76">
        <v>1066.7522714416639</v>
      </c>
      <c r="J121" s="76">
        <v>1128.6401883889889</v>
      </c>
      <c r="K121" s="76">
        <v>1196.1301980786934</v>
      </c>
      <c r="L121" s="411">
        <v>4566.243610697913</v>
      </c>
      <c r="M121" s="76">
        <v>1188.3646568912386</v>
      </c>
    </row>
    <row r="122" spans="1:13">
      <c r="A122" s="2" t="s">
        <v>41</v>
      </c>
      <c r="B122" s="68"/>
      <c r="C122" s="76">
        <v>438.97957613713538</v>
      </c>
      <c r="D122" s="76">
        <v>402.544263525183</v>
      </c>
      <c r="E122" s="76">
        <v>470.36990468948824</v>
      </c>
      <c r="F122" s="76">
        <v>484.06817183478688</v>
      </c>
      <c r="G122" s="411">
        <v>1788.166311610318</v>
      </c>
      <c r="H122" s="76">
        <v>447.87099999999998</v>
      </c>
      <c r="I122" s="76">
        <v>403.59495553713435</v>
      </c>
      <c r="J122" s="76">
        <v>437.63684387093627</v>
      </c>
      <c r="K122" s="76">
        <v>483.51547548339755</v>
      </c>
      <c r="L122" s="411">
        <v>1772.0669285278693</v>
      </c>
      <c r="M122" s="76">
        <v>474.51669123658769</v>
      </c>
    </row>
    <row r="123" spans="1:13">
      <c r="A123" s="2" t="s">
        <v>110</v>
      </c>
      <c r="B123" s="68"/>
      <c r="C123" s="76">
        <v>125.07771755126896</v>
      </c>
      <c r="D123" s="76">
        <v>177.21860501857182</v>
      </c>
      <c r="E123" s="76">
        <v>190.57164354956205</v>
      </c>
      <c r="F123" s="76">
        <v>309.59855473666124</v>
      </c>
      <c r="G123" s="411">
        <v>802.46652085606354</v>
      </c>
      <c r="H123" s="76">
        <v>128.6902044021148</v>
      </c>
      <c r="I123" s="76">
        <v>150.92192827933266</v>
      </c>
      <c r="J123" s="76">
        <v>168.57157175964846</v>
      </c>
      <c r="K123" s="76">
        <v>277.05424869777988</v>
      </c>
      <c r="L123" s="411">
        <v>725.54115882965004</v>
      </c>
      <c r="M123" s="76">
        <v>121.20356728075143</v>
      </c>
    </row>
    <row r="124" spans="1:13">
      <c r="A124" s="2" t="s">
        <v>355</v>
      </c>
      <c r="C124" s="76">
        <v>5909.123106104571</v>
      </c>
      <c r="D124" s="76">
        <v>6244.3626289684744</v>
      </c>
      <c r="E124" s="76">
        <v>6564.3973534716588</v>
      </c>
      <c r="F124" s="76">
        <v>7149.0656338742619</v>
      </c>
      <c r="G124" s="411">
        <v>7149.0656338742619</v>
      </c>
      <c r="H124" s="76">
        <v>7585.4354948538967</v>
      </c>
      <c r="I124" s="76">
        <v>7159</v>
      </c>
      <c r="J124" s="76">
        <v>7098.4</v>
      </c>
      <c r="K124" s="76">
        <v>6565</v>
      </c>
      <c r="L124" s="411">
        <v>6565</v>
      </c>
      <c r="M124" s="76">
        <v>6299</v>
      </c>
    </row>
    <row r="125" spans="1:13">
      <c r="A125" s="2" t="s">
        <v>106</v>
      </c>
      <c r="C125" s="76">
        <v>1058.1962855291638</v>
      </c>
      <c r="D125" s="76">
        <v>929.53562629298904</v>
      </c>
      <c r="E125" s="76">
        <v>699.42542374517598</v>
      </c>
      <c r="F125" s="76">
        <v>1176.9931649217149</v>
      </c>
      <c r="G125" s="411">
        <v>1176.9931649217149</v>
      </c>
      <c r="H125" s="76">
        <v>1582.4192456914514</v>
      </c>
      <c r="I125" s="76">
        <v>1270.27138231969</v>
      </c>
      <c r="J125" s="76">
        <v>1267.5</v>
      </c>
      <c r="K125" s="76">
        <v>894</v>
      </c>
      <c r="L125" s="411">
        <v>894</v>
      </c>
      <c r="M125" s="76">
        <v>670.28867871856244</v>
      </c>
    </row>
    <row r="126" spans="1:13">
      <c r="A126" s="2" t="s">
        <v>356</v>
      </c>
      <c r="C126" s="76">
        <v>4850.926820575407</v>
      </c>
      <c r="D126" s="76">
        <v>5314.8270026754853</v>
      </c>
      <c r="E126" s="76">
        <v>5864.9719297264828</v>
      </c>
      <c r="F126" s="76">
        <v>5972.0724689525468</v>
      </c>
      <c r="G126" s="411">
        <v>5972.0724689525468</v>
      </c>
      <c r="H126" s="76">
        <v>6003.0162491624451</v>
      </c>
      <c r="I126" s="76">
        <v>5889</v>
      </c>
      <c r="J126" s="76">
        <v>5830.9</v>
      </c>
      <c r="K126" s="76">
        <v>5670</v>
      </c>
      <c r="L126" s="411">
        <v>5670</v>
      </c>
      <c r="M126" s="76">
        <v>5629</v>
      </c>
    </row>
    <row r="128" spans="1:13">
      <c r="A128" s="20" t="s">
        <v>111</v>
      </c>
      <c r="C128" s="117"/>
      <c r="D128" s="117"/>
      <c r="E128" s="117"/>
      <c r="H128" s="4"/>
      <c r="I128" s="4"/>
      <c r="J128" s="4"/>
      <c r="K128" s="4"/>
      <c r="L128" s="4"/>
      <c r="M128" s="4"/>
    </row>
    <row r="129" spans="2:5">
      <c r="B129" s="535" t="s">
        <v>112</v>
      </c>
    </row>
    <row r="130" spans="2:5">
      <c r="B130" s="26" t="s">
        <v>484</v>
      </c>
    </row>
    <row r="131" spans="2:5">
      <c r="B131" s="20" t="s">
        <v>482</v>
      </c>
      <c r="C131" s="46"/>
      <c r="D131" s="46"/>
      <c r="E131" s="46"/>
    </row>
    <row r="132" spans="2:5" ht="14.25">
      <c r="B132" s="177" t="s">
        <v>374</v>
      </c>
      <c r="C132" s="117"/>
      <c r="D132" s="117"/>
      <c r="E132" s="117"/>
    </row>
    <row r="133" spans="2:5" ht="14.25">
      <c r="B133" s="105" t="s">
        <v>114</v>
      </c>
    </row>
    <row r="134" spans="2:5">
      <c r="B134" s="26" t="s">
        <v>113</v>
      </c>
    </row>
    <row r="135" spans="2:5">
      <c r="B135" s="26" t="s">
        <v>405</v>
      </c>
    </row>
  </sheetData>
  <hyperlinks>
    <hyperlink ref="A1" location="Index!Print_Area" display="Back to index" xr:uid="{00000000-0004-0000-0100-000000000000}"/>
    <hyperlink ref="B133"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127"/>
  <sheetViews>
    <sheetView showGridLines="0" zoomScale="110" zoomScaleNormal="110" zoomScaleSheetLayoutView="80" workbookViewId="0">
      <pane xSplit="2" ySplit="1" topLeftCell="C2" activePane="bottomRight" state="frozen"/>
      <selection activeCell="T111" sqref="T111:T112"/>
      <selection pane="topRight" activeCell="T111" sqref="T111:T112"/>
      <selection pane="bottomLeft" activeCell="T111" sqref="T111:T112"/>
      <selection pane="bottomRight" activeCell="P9" sqref="P9"/>
    </sheetView>
  </sheetViews>
  <sheetFormatPr defaultColWidth="9.06640625" defaultRowHeight="12.75"/>
  <cols>
    <col min="1" max="1" width="3.796875" style="2" customWidth="1"/>
    <col min="2" max="2" width="39.33203125" style="16" customWidth="1"/>
    <col min="3" max="5" width="9.06640625" style="16"/>
    <col min="6" max="6" width="10" style="2" customWidth="1"/>
    <col min="7" max="12" width="9.06640625" style="2" customWidth="1"/>
    <col min="13" max="13" width="9.06640625" style="2"/>
    <col min="14" max="28" width="9.06640625" style="261"/>
    <col min="29" max="16384" width="9.06640625" style="2"/>
  </cols>
  <sheetData>
    <row r="1" spans="1:28" s="1" customFormat="1" ht="14.25">
      <c r="A1" s="530" t="s">
        <v>19</v>
      </c>
      <c r="B1" s="52"/>
      <c r="C1" s="52" t="s">
        <v>20</v>
      </c>
      <c r="D1" s="52" t="s">
        <v>298</v>
      </c>
      <c r="E1" s="52" t="s">
        <v>335</v>
      </c>
      <c r="F1" s="52" t="s">
        <v>345</v>
      </c>
      <c r="G1" s="52" t="s">
        <v>346</v>
      </c>
      <c r="H1" s="52" t="s">
        <v>377</v>
      </c>
      <c r="I1" s="52" t="s">
        <v>391</v>
      </c>
      <c r="J1" s="52" t="s">
        <v>400</v>
      </c>
      <c r="K1" s="52" t="s">
        <v>406</v>
      </c>
      <c r="L1" s="52" t="s">
        <v>407</v>
      </c>
      <c r="M1" s="52" t="s">
        <v>439</v>
      </c>
      <c r="N1" s="261"/>
      <c r="O1" s="261"/>
      <c r="P1" s="261"/>
      <c r="Q1" s="261"/>
      <c r="R1" s="261"/>
      <c r="S1" s="261"/>
      <c r="T1" s="261"/>
      <c r="U1" s="261"/>
      <c r="V1" s="261"/>
      <c r="W1" s="261"/>
      <c r="X1" s="261"/>
      <c r="Y1" s="261"/>
      <c r="Z1" s="261"/>
      <c r="AA1" s="261"/>
      <c r="AB1" s="261"/>
    </row>
    <row r="2" spans="1:28" s="27" customFormat="1" ht="13.15">
      <c r="A2" s="8" t="s">
        <v>21</v>
      </c>
      <c r="B2" s="77"/>
      <c r="C2" s="77"/>
      <c r="D2" s="77"/>
      <c r="E2" s="77"/>
      <c r="F2" s="77"/>
      <c r="G2" s="77"/>
      <c r="H2" s="77"/>
      <c r="I2" s="77"/>
      <c r="J2" s="77"/>
      <c r="K2" s="77"/>
      <c r="L2" s="77"/>
      <c r="M2" s="77"/>
      <c r="N2" s="262"/>
      <c r="O2" s="262"/>
      <c r="P2" s="262"/>
      <c r="Q2" s="262"/>
      <c r="R2" s="262"/>
      <c r="S2" s="262"/>
      <c r="T2" s="262"/>
      <c r="U2" s="262"/>
      <c r="V2" s="262"/>
      <c r="W2" s="262"/>
      <c r="X2" s="262"/>
      <c r="Y2" s="262"/>
      <c r="Z2" s="262"/>
      <c r="AA2" s="262"/>
      <c r="AB2" s="262"/>
    </row>
    <row r="3" spans="1:28" s="1" customFormat="1" ht="13.15">
      <c r="B3" s="1" t="s">
        <v>22</v>
      </c>
      <c r="C3" s="17">
        <v>501.33484633923297</v>
      </c>
      <c r="D3" s="17">
        <v>518.77719926033603</v>
      </c>
      <c r="E3" s="17">
        <v>550.63751635768494</v>
      </c>
      <c r="F3" s="17">
        <v>579.132102974433</v>
      </c>
      <c r="G3" s="389">
        <v>2149.88166493169</v>
      </c>
      <c r="H3" s="17">
        <v>556.06119465405504</v>
      </c>
      <c r="I3" s="17">
        <v>489.75680116474274</v>
      </c>
      <c r="J3" s="17">
        <v>521.91522599903647</v>
      </c>
      <c r="K3" s="17">
        <v>548.4279011754353</v>
      </c>
      <c r="L3" s="389">
        <v>2116.1611229932719</v>
      </c>
      <c r="M3" s="17">
        <v>540.55097183495366</v>
      </c>
      <c r="N3" s="261"/>
      <c r="O3" s="261"/>
      <c r="P3" s="261"/>
      <c r="Q3" s="261"/>
      <c r="R3" s="261"/>
      <c r="S3" s="261"/>
      <c r="T3" s="261"/>
      <c r="U3" s="261"/>
      <c r="V3" s="261"/>
      <c r="W3" s="261"/>
      <c r="X3" s="261"/>
      <c r="Y3" s="261"/>
      <c r="Z3" s="261"/>
      <c r="AA3" s="261"/>
      <c r="AB3" s="261"/>
    </row>
    <row r="4" spans="1:28" s="28" customFormat="1" ht="10.5">
      <c r="B4" s="28" t="s">
        <v>23</v>
      </c>
      <c r="C4" s="148">
        <v>462.00916678130704</v>
      </c>
      <c r="D4" s="148">
        <v>474.25079296342801</v>
      </c>
      <c r="E4" s="148">
        <v>501.30199775196797</v>
      </c>
      <c r="F4" s="148">
        <v>524.81632149671498</v>
      </c>
      <c r="G4" s="390">
        <v>1962.3782789934201</v>
      </c>
      <c r="H4" s="148">
        <v>504.03585840893896</v>
      </c>
      <c r="I4" s="148">
        <v>443.22608324649531</v>
      </c>
      <c r="J4" s="148">
        <v>474.48637451633459</v>
      </c>
      <c r="K4" s="148">
        <v>498.59985939385825</v>
      </c>
      <c r="L4" s="390">
        <v>1920.3481755656271</v>
      </c>
      <c r="M4" s="148">
        <v>496.87393369454821</v>
      </c>
      <c r="N4" s="263"/>
      <c r="O4" s="263"/>
      <c r="P4" s="263"/>
      <c r="Q4" s="263"/>
      <c r="R4" s="263"/>
      <c r="S4" s="263"/>
      <c r="T4" s="263"/>
      <c r="U4" s="263"/>
      <c r="V4" s="263"/>
      <c r="W4" s="263"/>
      <c r="X4" s="263"/>
      <c r="Y4" s="263"/>
      <c r="Z4" s="263"/>
      <c r="AA4" s="263"/>
      <c r="AB4" s="263"/>
    </row>
    <row r="5" spans="1:28" s="1" customFormat="1" ht="13.15">
      <c r="B5" s="1" t="s">
        <v>24</v>
      </c>
      <c r="C5" s="17">
        <v>477.03538117032605</v>
      </c>
      <c r="D5" s="17">
        <v>476.204593773505</v>
      </c>
      <c r="E5" s="17">
        <v>484.881213979942</v>
      </c>
      <c r="F5" s="17">
        <v>490.377318537804</v>
      </c>
      <c r="G5" s="389">
        <v>1928.4985074615799</v>
      </c>
      <c r="H5" s="17">
        <v>467.55354775841499</v>
      </c>
      <c r="I5" s="17">
        <v>434.6334670109905</v>
      </c>
      <c r="J5" s="17">
        <v>439.29349276898517</v>
      </c>
      <c r="K5" s="17">
        <v>461.24654049592345</v>
      </c>
      <c r="L5" s="389">
        <v>1802.7270480343143</v>
      </c>
      <c r="M5" s="17">
        <v>479.42311923748861</v>
      </c>
      <c r="N5" s="261"/>
      <c r="O5" s="261"/>
      <c r="P5" s="261"/>
      <c r="Q5" s="261"/>
      <c r="R5" s="261"/>
      <c r="S5" s="261"/>
      <c r="T5" s="261"/>
      <c r="U5" s="261"/>
      <c r="V5" s="261"/>
      <c r="W5" s="261"/>
      <c r="X5" s="261"/>
      <c r="Y5" s="261"/>
      <c r="Z5" s="261"/>
      <c r="AA5" s="261"/>
      <c r="AB5" s="261"/>
    </row>
    <row r="6" spans="1:28" s="1" customFormat="1" ht="13.15">
      <c r="B6" s="28" t="s">
        <v>115</v>
      </c>
      <c r="C6" s="148">
        <v>331.59680183751101</v>
      </c>
      <c r="D6" s="148">
        <v>332.89790266694598</v>
      </c>
      <c r="E6" s="148">
        <v>337.34818881033902</v>
      </c>
      <c r="F6" s="148">
        <v>338.32474622782803</v>
      </c>
      <c r="G6" s="390">
        <v>1340.16763954262</v>
      </c>
      <c r="H6" s="148">
        <v>332.18130378493203</v>
      </c>
      <c r="I6" s="148">
        <v>314.12195487882502</v>
      </c>
      <c r="J6" s="148">
        <v>315.84975776909039</v>
      </c>
      <c r="K6" s="148">
        <v>329.42284461594846</v>
      </c>
      <c r="L6" s="390">
        <v>1291.575861048796</v>
      </c>
      <c r="M6" s="148">
        <v>349.69071811709301</v>
      </c>
      <c r="N6" s="261"/>
      <c r="O6" s="261"/>
      <c r="P6" s="261"/>
      <c r="Q6" s="261"/>
      <c r="R6" s="261"/>
      <c r="S6" s="261"/>
      <c r="T6" s="261"/>
      <c r="U6" s="261"/>
      <c r="V6" s="261"/>
      <c r="W6" s="261"/>
      <c r="X6" s="261"/>
      <c r="Y6" s="261"/>
      <c r="Z6" s="261"/>
      <c r="AA6" s="261"/>
      <c r="AB6" s="261"/>
    </row>
    <row r="7" spans="1:28" s="28" customFormat="1" ht="10.5">
      <c r="B7" s="28" t="s">
        <v>494</v>
      </c>
      <c r="C7" s="148">
        <v>143.526512857516</v>
      </c>
      <c r="D7" s="148">
        <v>140.17416914529602</v>
      </c>
      <c r="E7" s="148">
        <v>144.48215453336502</v>
      </c>
      <c r="F7" s="148">
        <v>149.159452264728</v>
      </c>
      <c r="G7" s="390">
        <v>577.34228880090393</v>
      </c>
      <c r="H7" s="148">
        <v>133.49798021873499</v>
      </c>
      <c r="I7" s="148">
        <v>119.64962321865718</v>
      </c>
      <c r="J7" s="148">
        <v>121.81943331090372</v>
      </c>
      <c r="K7" s="148">
        <v>129.08176413793458</v>
      </c>
      <c r="L7" s="390">
        <v>504.04880088623088</v>
      </c>
      <c r="M7" s="148">
        <f>107.372593110134+(22359.8080102613/1000)</f>
        <v>129.73240112039531</v>
      </c>
      <c r="N7" s="263"/>
      <c r="O7" s="263"/>
      <c r="P7" s="263"/>
      <c r="Q7" s="263"/>
      <c r="R7" s="263"/>
      <c r="S7" s="263"/>
      <c r="T7" s="263"/>
      <c r="U7" s="263"/>
      <c r="V7" s="263"/>
      <c r="W7" s="263"/>
      <c r="X7" s="263"/>
      <c r="Y7" s="263"/>
      <c r="Z7" s="263"/>
      <c r="AA7" s="263"/>
      <c r="AB7" s="263"/>
    </row>
    <row r="8" spans="1:28" s="1" customFormat="1" ht="13.15">
      <c r="B8" s="2" t="s">
        <v>27</v>
      </c>
      <c r="C8" s="92">
        <v>10.9508812996564</v>
      </c>
      <c r="D8" s="92">
        <v>11.249620266849501</v>
      </c>
      <c r="E8" s="92">
        <v>10.134667139193198</v>
      </c>
      <c r="F8" s="92">
        <v>18.872823333602923</v>
      </c>
      <c r="G8" s="391">
        <v>51.207001590030359</v>
      </c>
      <c r="H8" s="92">
        <v>12.015575563469952</v>
      </c>
      <c r="I8" s="92">
        <v>12.180562266078368</v>
      </c>
      <c r="J8" s="92">
        <v>13.398995683568126</v>
      </c>
      <c r="K8" s="92">
        <v>14.385371053035581</v>
      </c>
      <c r="L8" s="391">
        <v>51.980504566150735</v>
      </c>
      <c r="M8" s="92">
        <v>14.641829507734895</v>
      </c>
      <c r="N8" s="268"/>
      <c r="O8" s="261"/>
      <c r="P8" s="261"/>
      <c r="Q8" s="261"/>
      <c r="R8" s="261"/>
      <c r="S8" s="261"/>
      <c r="T8" s="261"/>
      <c r="U8" s="261"/>
      <c r="V8" s="261"/>
      <c r="W8" s="261"/>
      <c r="X8" s="261"/>
      <c r="Y8" s="261"/>
      <c r="Z8" s="261"/>
      <c r="AA8" s="261"/>
      <c r="AB8" s="261"/>
    </row>
    <row r="9" spans="1:28" s="1" customFormat="1" ht="13.15">
      <c r="A9" s="1" t="s">
        <v>28</v>
      </c>
      <c r="C9" s="91">
        <v>989.32011835993808</v>
      </c>
      <c r="D9" s="91">
        <v>1006.2314133006901</v>
      </c>
      <c r="E9" s="91">
        <v>1045.6533974768201</v>
      </c>
      <c r="F9" s="91">
        <v>1088.38224484584</v>
      </c>
      <c r="G9" s="392">
        <v>4129.5871739833001</v>
      </c>
      <c r="H9" s="91">
        <v>1035.63031797594</v>
      </c>
      <c r="I9" s="91">
        <v>936.57083044181161</v>
      </c>
      <c r="J9" s="91">
        <v>974.6077144515906</v>
      </c>
      <c r="K9" s="91">
        <v>1024.0598127243934</v>
      </c>
      <c r="L9" s="392">
        <v>3970.8686755937356</v>
      </c>
      <c r="M9" s="91">
        <v>1034.615920580176</v>
      </c>
      <c r="N9" s="261"/>
      <c r="O9" s="261"/>
      <c r="P9" s="261"/>
      <c r="Q9" s="261"/>
      <c r="R9" s="261"/>
      <c r="S9" s="261"/>
      <c r="T9" s="261"/>
      <c r="U9" s="261"/>
      <c r="V9" s="261"/>
      <c r="W9" s="261"/>
      <c r="X9" s="261"/>
      <c r="Y9" s="261"/>
      <c r="Z9" s="261"/>
      <c r="AA9" s="261"/>
      <c r="AB9" s="261"/>
    </row>
    <row r="10" spans="1:28" s="1" customFormat="1" ht="13.15">
      <c r="B10" s="48" t="s">
        <v>29</v>
      </c>
      <c r="C10" s="50">
        <v>1.7562520302445071E-2</v>
      </c>
      <c r="D10" s="50">
        <v>-3.3060952586338537E-3</v>
      </c>
      <c r="E10" s="50">
        <v>-3.1759090668819685E-3</v>
      </c>
      <c r="F10" s="50">
        <v>1.4828386246533114E-2</v>
      </c>
      <c r="G10" s="393">
        <v>7.7120945844375956E-3</v>
      </c>
      <c r="H10" s="50">
        <v>-1.3940055895979646E-2</v>
      </c>
      <c r="I10" s="50">
        <v>-6.1005199098413739E-2</v>
      </c>
      <c r="J10" s="50">
        <v>-1.2386107518480358E-2</v>
      </c>
      <c r="K10" s="50">
        <v>-4.507718592776014E-3</v>
      </c>
      <c r="L10" s="393">
        <v>-2.6497509261713799E-2</v>
      </c>
      <c r="M10" s="50">
        <v>1.2236480612864975E-2</v>
      </c>
      <c r="N10" s="261"/>
      <c r="O10" s="261"/>
      <c r="P10" s="261"/>
      <c r="Q10" s="261"/>
      <c r="R10" s="261"/>
      <c r="S10" s="261"/>
      <c r="T10" s="261"/>
      <c r="U10" s="261"/>
      <c r="V10" s="261"/>
      <c r="W10" s="261"/>
      <c r="X10" s="261"/>
      <c r="Y10" s="261"/>
      <c r="Z10" s="261"/>
      <c r="AA10" s="261"/>
      <c r="AB10" s="261"/>
    </row>
    <row r="11" spans="1:28" s="1" customFormat="1" ht="13.5" thickBot="1">
      <c r="B11" s="2" t="s">
        <v>30</v>
      </c>
      <c r="C11" s="18">
        <v>45.413403902716496</v>
      </c>
      <c r="D11" s="18">
        <v>48.140043123274594</v>
      </c>
      <c r="E11" s="18">
        <v>51.295814258639894</v>
      </c>
      <c r="F11" s="18">
        <v>61.341735067109994</v>
      </c>
      <c r="G11" s="394">
        <v>206.19099635173006</v>
      </c>
      <c r="H11" s="18">
        <v>51.932592133539856</v>
      </c>
      <c r="I11" s="18">
        <v>33.102906062465422</v>
      </c>
      <c r="J11" s="18">
        <v>51.342365943079827</v>
      </c>
      <c r="K11" s="18">
        <v>64.231748126882408</v>
      </c>
      <c r="L11" s="394">
        <v>4171.4782878597034</v>
      </c>
      <c r="M11" s="18">
        <v>53.68584568781398</v>
      </c>
      <c r="N11" s="261"/>
      <c r="O11" s="261"/>
      <c r="P11" s="261"/>
      <c r="Q11" s="261"/>
      <c r="R11" s="261"/>
      <c r="S11" s="261"/>
      <c r="T11" s="261"/>
      <c r="U11" s="261"/>
      <c r="V11" s="261"/>
      <c r="W11" s="261"/>
      <c r="X11" s="261"/>
      <c r="Y11" s="261"/>
      <c r="Z11" s="261"/>
      <c r="AA11" s="261"/>
      <c r="AB11" s="261"/>
    </row>
    <row r="12" spans="1:28" s="1" customFormat="1" ht="13.5" thickBot="1">
      <c r="A12" s="127" t="s">
        <v>31</v>
      </c>
      <c r="B12" s="119"/>
      <c r="C12" s="128">
        <v>1034.73352226265</v>
      </c>
      <c r="D12" s="128">
        <v>1054.3714564239699</v>
      </c>
      <c r="E12" s="128">
        <v>1096.94921173546</v>
      </c>
      <c r="F12" s="128">
        <v>1149.72397991295</v>
      </c>
      <c r="G12" s="395">
        <v>4335.7781703350302</v>
      </c>
      <c r="H12" s="128">
        <v>1087.5629101094798</v>
      </c>
      <c r="I12" s="128">
        <v>969.67373650427703</v>
      </c>
      <c r="J12" s="128">
        <v>1025.9500803946703</v>
      </c>
      <c r="K12" s="128">
        <v>1088.2915608512769</v>
      </c>
      <c r="L12" s="395">
        <v>4171.4782878597034</v>
      </c>
      <c r="M12" s="128">
        <v>1088.3017662679899</v>
      </c>
      <c r="N12" s="261"/>
      <c r="O12" s="261"/>
      <c r="P12" s="261"/>
      <c r="Q12" s="261"/>
      <c r="R12" s="261"/>
      <c r="S12" s="261"/>
      <c r="T12" s="261"/>
      <c r="U12" s="261"/>
      <c r="V12" s="261"/>
      <c r="W12" s="261"/>
      <c r="X12" s="261"/>
      <c r="Y12" s="261"/>
      <c r="Z12" s="261"/>
      <c r="AA12" s="261"/>
      <c r="AB12" s="261"/>
    </row>
    <row r="13" spans="1:28" s="49" customFormat="1" ht="10.5">
      <c r="B13" s="125" t="s">
        <v>32</v>
      </c>
      <c r="C13" s="50">
        <v>6.0026646669884443E-2</v>
      </c>
      <c r="D13" s="50">
        <v>5.4048649568595585E-2</v>
      </c>
      <c r="E13" s="50">
        <v>0.10813872047770491</v>
      </c>
      <c r="F13" s="50">
        <v>0.17311335316033449</v>
      </c>
      <c r="G13" s="393">
        <v>9.8663896924195651E-2</v>
      </c>
      <c r="H13" s="50">
        <v>5.105603202195276E-2</v>
      </c>
      <c r="I13" s="50">
        <v>-8.0330057688545148E-2</v>
      </c>
      <c r="J13" s="50">
        <v>-6.4724173718547787E-2</v>
      </c>
      <c r="K13" s="50">
        <v>-5.3432319526223279E-2</v>
      </c>
      <c r="L13" s="393">
        <v>-3.789397797134874E-2</v>
      </c>
      <c r="M13" s="50">
        <v>6.7936866147422367E-4</v>
      </c>
      <c r="N13" s="264"/>
      <c r="O13" s="264"/>
      <c r="P13" s="264"/>
      <c r="Q13" s="264"/>
      <c r="R13" s="264"/>
      <c r="S13" s="264"/>
      <c r="T13" s="264"/>
      <c r="U13" s="264"/>
      <c r="V13" s="264"/>
      <c r="W13" s="264"/>
      <c r="X13" s="264"/>
      <c r="Y13" s="264"/>
      <c r="Z13" s="264"/>
      <c r="AA13" s="264"/>
      <c r="AB13" s="264"/>
    </row>
    <row r="14" spans="1:28" s="49" customFormat="1" ht="10.5">
      <c r="B14" s="48" t="s">
        <v>29</v>
      </c>
      <c r="C14" s="50">
        <v>1.5822120205213574E-2</v>
      </c>
      <c r="D14" s="50">
        <v>-7.2693787738919713E-3</v>
      </c>
      <c r="E14" s="50">
        <v>-2.7102675937565514E-3</v>
      </c>
      <c r="F14" s="50">
        <v>1.3810572162019225E-2</v>
      </c>
      <c r="G14" s="393">
        <v>6.1019995741244809E-3</v>
      </c>
      <c r="H14" s="50">
        <v>-1.1159950850273798E-2</v>
      </c>
      <c r="I14" s="50">
        <v>-7.512050820547278E-2</v>
      </c>
      <c r="J14" s="50">
        <v>-8.2482804317677485E-3</v>
      </c>
      <c r="K14" s="50">
        <v>-1.4736414985420583E-2</v>
      </c>
      <c r="L14" s="393">
        <v>-3.9965932627504704E-2</v>
      </c>
      <c r="M14" s="50">
        <v>1.4484225737472376E-2</v>
      </c>
      <c r="N14" s="264"/>
      <c r="O14" s="264"/>
      <c r="P14" s="264"/>
      <c r="Q14" s="264"/>
      <c r="R14" s="264"/>
      <c r="S14" s="264"/>
      <c r="T14" s="264"/>
      <c r="U14" s="264"/>
      <c r="V14" s="264"/>
      <c r="W14" s="264"/>
      <c r="X14" s="264"/>
      <c r="Y14" s="264"/>
      <c r="Z14" s="264"/>
      <c r="AA14" s="264"/>
      <c r="AB14" s="264"/>
    </row>
    <row r="15" spans="1:28" s="11" customFormat="1">
      <c r="A15" s="41"/>
      <c r="C15" s="124"/>
      <c r="D15" s="124"/>
      <c r="E15" s="124"/>
      <c r="G15" s="413"/>
      <c r="L15" s="413"/>
      <c r="N15" s="264"/>
      <c r="O15" s="264"/>
      <c r="P15" s="264"/>
      <c r="Q15" s="264"/>
      <c r="R15" s="264"/>
      <c r="S15" s="264"/>
      <c r="T15" s="264"/>
      <c r="U15" s="264"/>
      <c r="V15" s="264"/>
      <c r="W15" s="264"/>
      <c r="X15" s="264"/>
      <c r="Y15" s="264"/>
      <c r="Z15" s="264"/>
      <c r="AA15" s="264"/>
      <c r="AB15" s="264"/>
    </row>
    <row r="16" spans="1:28" s="11" customFormat="1" ht="13.15">
      <c r="A16" s="39" t="s">
        <v>33</v>
      </c>
      <c r="B16" s="37"/>
      <c r="C16" s="81">
        <v>-291.38680745264651</v>
      </c>
      <c r="D16" s="81">
        <v>-297.65592561230039</v>
      </c>
      <c r="E16" s="81">
        <v>-301.5576863838541</v>
      </c>
      <c r="F16" s="81">
        <v>-310.60148493280047</v>
      </c>
      <c r="G16" s="396">
        <v>-1201.2019043815974</v>
      </c>
      <c r="H16" s="81">
        <v>-304.57706490798671</v>
      </c>
      <c r="I16" s="81">
        <v>-296.32488808437165</v>
      </c>
      <c r="J16" s="81">
        <v>-286.0504156505009</v>
      </c>
      <c r="K16" s="81">
        <v>-284.15575296663496</v>
      </c>
      <c r="L16" s="396">
        <v>-1171.1081216094983</v>
      </c>
      <c r="M16" s="81">
        <v>-303.13281950421748</v>
      </c>
      <c r="N16" s="264"/>
      <c r="O16" s="264"/>
      <c r="P16" s="264"/>
      <c r="Q16" s="264"/>
      <c r="R16" s="264"/>
      <c r="S16" s="264"/>
      <c r="T16" s="264"/>
      <c r="U16" s="264"/>
      <c r="V16" s="264"/>
      <c r="W16" s="264"/>
      <c r="X16" s="264"/>
      <c r="Y16" s="264"/>
      <c r="Z16" s="264"/>
      <c r="AA16" s="264"/>
      <c r="AB16" s="264"/>
    </row>
    <row r="17" spans="1:28" s="49" customFormat="1" ht="10.5">
      <c r="B17" s="48" t="s">
        <v>34</v>
      </c>
      <c r="C17" s="50">
        <v>-0.28160565129413367</v>
      </c>
      <c r="D17" s="50">
        <v>-0.28230650953112574</v>
      </c>
      <c r="E17" s="50">
        <v>-0.27490578702979884</v>
      </c>
      <c r="F17" s="50">
        <v>-0.27015308922783127</v>
      </c>
      <c r="G17" s="393">
        <v>-0.27704413306937686</v>
      </c>
      <c r="H17" s="50">
        <v>-0.28005466357557779</v>
      </c>
      <c r="I17" s="50">
        <v>-0.30559236259469902</v>
      </c>
      <c r="J17" s="50">
        <v>-0.27881514034333993</v>
      </c>
      <c r="K17" s="50">
        <v>-0.2611025971242158</v>
      </c>
      <c r="L17" s="393">
        <v>-0.28074175167536802</v>
      </c>
      <c r="M17" s="50">
        <v>-0.27853746901810345</v>
      </c>
      <c r="N17" s="264"/>
      <c r="O17" s="264"/>
      <c r="P17" s="264"/>
      <c r="Q17" s="264"/>
      <c r="R17" s="264"/>
      <c r="S17" s="264"/>
      <c r="T17" s="264"/>
      <c r="U17" s="264"/>
      <c r="V17" s="264"/>
      <c r="W17" s="264"/>
      <c r="X17" s="264"/>
      <c r="Y17" s="264"/>
      <c r="Z17" s="264"/>
      <c r="AA17" s="264"/>
      <c r="AB17" s="264"/>
    </row>
    <row r="18" spans="1:28" s="11" customFormat="1" ht="13.15">
      <c r="A18" s="10" t="s">
        <v>35</v>
      </c>
      <c r="B18" s="37"/>
      <c r="C18" s="81">
        <v>743.34671481001351</v>
      </c>
      <c r="D18" s="81">
        <v>756.71553081166951</v>
      </c>
      <c r="E18" s="81">
        <v>795.39152535160588</v>
      </c>
      <c r="F18" s="81">
        <v>839.12249498014944</v>
      </c>
      <c r="G18" s="396">
        <v>3134.576265953433</v>
      </c>
      <c r="H18" s="81">
        <v>782.98584520149313</v>
      </c>
      <c r="I18" s="81">
        <v>673.34884841990731</v>
      </c>
      <c r="J18" s="81">
        <v>739.89966474415917</v>
      </c>
      <c r="K18" s="81">
        <v>804.13580788464515</v>
      </c>
      <c r="L18" s="396">
        <v>3000.3701662502053</v>
      </c>
      <c r="M18" s="81">
        <v>785.16894676377251</v>
      </c>
      <c r="N18" s="264"/>
      <c r="O18" s="264"/>
      <c r="P18" s="264"/>
      <c r="Q18" s="264"/>
      <c r="R18" s="264"/>
      <c r="S18" s="264"/>
      <c r="T18" s="264"/>
      <c r="U18" s="264"/>
      <c r="V18" s="264"/>
      <c r="W18" s="264"/>
      <c r="X18" s="264"/>
      <c r="Y18" s="264"/>
      <c r="Z18" s="264"/>
      <c r="AA18" s="264"/>
      <c r="AB18" s="264"/>
    </row>
    <row r="19" spans="1:28" s="49" customFormat="1" ht="10.5">
      <c r="B19" s="49" t="s">
        <v>36</v>
      </c>
      <c r="C19" s="50">
        <v>0.71839434870587604</v>
      </c>
      <c r="D19" s="50">
        <v>0.71769349046887421</v>
      </c>
      <c r="E19" s="50">
        <v>0.72509421297020105</v>
      </c>
      <c r="F19" s="50">
        <v>0.72984691077216868</v>
      </c>
      <c r="G19" s="393">
        <v>0.72295586693062319</v>
      </c>
      <c r="H19" s="50">
        <v>0.71994533642442227</v>
      </c>
      <c r="I19" s="50">
        <v>0.69440763740530298</v>
      </c>
      <c r="J19" s="50">
        <v>0.72118485965665013</v>
      </c>
      <c r="K19" s="50">
        <v>0.73889740287578709</v>
      </c>
      <c r="L19" s="393">
        <v>0.71925824832463203</v>
      </c>
      <c r="M19" s="50">
        <v>0.72146253098189661</v>
      </c>
      <c r="N19" s="264"/>
      <c r="O19" s="264"/>
      <c r="P19" s="264"/>
      <c r="Q19" s="264"/>
      <c r="R19" s="264"/>
      <c r="S19" s="264"/>
      <c r="T19" s="264"/>
      <c r="U19" s="264"/>
      <c r="V19" s="264"/>
      <c r="W19" s="264"/>
      <c r="X19" s="264"/>
      <c r="Y19" s="264"/>
      <c r="Z19" s="264"/>
      <c r="AA19" s="264"/>
      <c r="AB19" s="264"/>
    </row>
    <row r="20" spans="1:28" s="11" customFormat="1" ht="13.15">
      <c r="A20" s="56" t="s">
        <v>37</v>
      </c>
      <c r="B20" s="44"/>
      <c r="C20" s="81">
        <v>-373.65450222638049</v>
      </c>
      <c r="D20" s="81">
        <v>-423.89452451957646</v>
      </c>
      <c r="E20" s="81">
        <v>-391.72819218272389</v>
      </c>
      <c r="F20" s="81">
        <v>-414.87717829189745</v>
      </c>
      <c r="G20" s="396">
        <v>-1604.1543972205629</v>
      </c>
      <c r="H20" s="81">
        <v>-401.31076704834317</v>
      </c>
      <c r="I20" s="81">
        <v>-330.14202378754032</v>
      </c>
      <c r="J20" s="81">
        <v>-369.20480791177721</v>
      </c>
      <c r="K20" s="81">
        <v>-404.7261491606601</v>
      </c>
      <c r="L20" s="396">
        <v>-1505.3832183550517</v>
      </c>
      <c r="M20" s="81">
        <v>-390.7160769442375</v>
      </c>
      <c r="N20" s="264"/>
      <c r="O20" s="264"/>
      <c r="P20" s="264"/>
      <c r="Q20" s="264"/>
      <c r="R20" s="264"/>
      <c r="S20" s="264"/>
      <c r="T20" s="264"/>
      <c r="U20" s="264"/>
      <c r="V20" s="264"/>
      <c r="W20" s="264"/>
      <c r="X20" s="264"/>
      <c r="Y20" s="264"/>
      <c r="Z20" s="264"/>
      <c r="AA20" s="264"/>
      <c r="AB20" s="264"/>
    </row>
    <row r="21" spans="1:28">
      <c r="B21" s="26" t="s">
        <v>38</v>
      </c>
      <c r="C21" s="82">
        <v>-175.05759683396198</v>
      </c>
      <c r="D21" s="82">
        <v>-178.87156244196203</v>
      </c>
      <c r="E21" s="82">
        <v>-181.82618738430298</v>
      </c>
      <c r="F21" s="82">
        <v>-194.87923575090701</v>
      </c>
      <c r="G21" s="397">
        <v>-730.63458241113494</v>
      </c>
      <c r="H21" s="82">
        <v>-186.30500078531298</v>
      </c>
      <c r="I21" s="82">
        <v>-144.06543003944199</v>
      </c>
      <c r="J21" s="82">
        <v>-177.779092529558</v>
      </c>
      <c r="K21" s="82">
        <v>-197.56838434117401</v>
      </c>
      <c r="L21" s="397">
        <v>-705.71790769548795</v>
      </c>
      <c r="M21" s="82">
        <v>-192.32118239837098</v>
      </c>
    </row>
    <row r="22" spans="1:28">
      <c r="B22" s="26" t="s">
        <v>39</v>
      </c>
      <c r="C22" s="82">
        <v>-192.36232188782836</v>
      </c>
      <c r="D22" s="82">
        <v>-237.47579852978211</v>
      </c>
      <c r="E22" s="82">
        <v>-203.4485311459629</v>
      </c>
      <c r="F22" s="82">
        <v>-212.86867071136629</v>
      </c>
      <c r="G22" s="397">
        <v>-846.15532227492338</v>
      </c>
      <c r="H22" s="82">
        <v>-208.59041252185639</v>
      </c>
      <c r="I22" s="82">
        <v>-178.86819689206217</v>
      </c>
      <c r="J22" s="82">
        <v>-184.97046483115685</v>
      </c>
      <c r="K22" s="82">
        <v>-203.48649639632157</v>
      </c>
      <c r="L22" s="397">
        <v>-775.91504108812694</v>
      </c>
      <c r="M22" s="82">
        <v>-200.94740576427924</v>
      </c>
    </row>
    <row r="23" spans="1:28">
      <c r="B23" s="26" t="s">
        <v>40</v>
      </c>
      <c r="C23" s="82">
        <v>-6.2345835045901392</v>
      </c>
      <c r="D23" s="82">
        <v>-7.5471635478323398</v>
      </c>
      <c r="E23" s="82">
        <v>-6.4534736524579897</v>
      </c>
      <c r="F23" s="82">
        <v>-7.12927182962415</v>
      </c>
      <c r="G23" s="397">
        <v>-27.364492534504631</v>
      </c>
      <c r="H23" s="82">
        <v>-6.4153537411737904</v>
      </c>
      <c r="I23" s="82">
        <v>-7.2083968560361704</v>
      </c>
      <c r="J23" s="82">
        <v>-6.4552505510623606</v>
      </c>
      <c r="K23" s="82">
        <v>-3.6712684231645101</v>
      </c>
      <c r="L23" s="397">
        <v>-23.750269571436828</v>
      </c>
      <c r="M23" s="82">
        <v>2.5525112184127301</v>
      </c>
    </row>
    <row r="24" spans="1:28" s="1" customFormat="1" ht="13.15">
      <c r="A24" s="3"/>
      <c r="B24" s="34"/>
      <c r="C24" s="34"/>
      <c r="D24" s="34"/>
      <c r="E24" s="34"/>
      <c r="G24" s="414"/>
      <c r="L24" s="414"/>
      <c r="N24" s="261"/>
      <c r="O24" s="261"/>
      <c r="P24" s="261"/>
      <c r="Q24" s="261"/>
      <c r="R24" s="261"/>
      <c r="S24" s="261"/>
      <c r="T24" s="261"/>
      <c r="U24" s="261"/>
      <c r="V24" s="261"/>
      <c r="W24" s="261"/>
      <c r="X24" s="261"/>
      <c r="Y24" s="261"/>
      <c r="Z24" s="261"/>
      <c r="AA24" s="261"/>
      <c r="AB24" s="261"/>
    </row>
    <row r="25" spans="1:28" s="1" customFormat="1" ht="13.15">
      <c r="A25" s="1" t="s">
        <v>41</v>
      </c>
      <c r="B25" s="17"/>
      <c r="C25" s="17">
        <v>369.69221258363302</v>
      </c>
      <c r="D25" s="17">
        <v>332.82100629209305</v>
      </c>
      <c r="E25" s="17">
        <v>403.66333316888199</v>
      </c>
      <c r="F25" s="17">
        <v>424.24531668825199</v>
      </c>
      <c r="G25" s="389">
        <v>1530.4218687328701</v>
      </c>
      <c r="H25" s="17">
        <v>381.67507815314997</v>
      </c>
      <c r="I25" s="17">
        <v>343.20682463236699</v>
      </c>
      <c r="J25" s="17">
        <v>370.69485683238196</v>
      </c>
      <c r="K25" s="17">
        <v>399.40965872398505</v>
      </c>
      <c r="L25" s="389">
        <v>1494.98694789515</v>
      </c>
      <c r="M25" s="17">
        <v>394.45286981953501</v>
      </c>
      <c r="N25" s="261"/>
      <c r="O25" s="261"/>
      <c r="P25" s="261"/>
      <c r="Q25" s="261"/>
      <c r="R25" s="261"/>
      <c r="S25" s="261"/>
      <c r="T25" s="261"/>
      <c r="U25" s="261"/>
      <c r="V25" s="261"/>
      <c r="W25" s="261"/>
      <c r="X25" s="261"/>
      <c r="Y25" s="261"/>
      <c r="Z25" s="261"/>
      <c r="AA25" s="261"/>
      <c r="AB25" s="261"/>
    </row>
    <row r="26" spans="1:28" s="10" customFormat="1" ht="13.15">
      <c r="B26" s="43" t="s">
        <v>42</v>
      </c>
      <c r="C26" s="45">
        <v>0.3572825318109224</v>
      </c>
      <c r="D26" s="45">
        <v>0.31565820969859743</v>
      </c>
      <c r="E26" s="45">
        <v>0.3679872585260851</v>
      </c>
      <c r="F26" s="45">
        <v>0.36899753688739556</v>
      </c>
      <c r="G26" s="399">
        <v>0.35297513124722724</v>
      </c>
      <c r="H26" s="45">
        <v>0.35094528749121146</v>
      </c>
      <c r="I26" s="45">
        <v>0.35394051804439397</v>
      </c>
      <c r="J26" s="45">
        <v>0.36131860985846437</v>
      </c>
      <c r="K26" s="45">
        <v>0.36700611590846227</v>
      </c>
      <c r="L26" s="399">
        <v>0.35838301070534778</v>
      </c>
      <c r="M26" s="45">
        <v>0.36244806545908204</v>
      </c>
      <c r="N26" s="265"/>
      <c r="O26" s="265"/>
      <c r="P26" s="265"/>
      <c r="Q26" s="265"/>
      <c r="R26" s="265"/>
      <c r="S26" s="265"/>
      <c r="T26" s="265"/>
      <c r="U26" s="265"/>
      <c r="V26" s="265"/>
      <c r="W26" s="265"/>
      <c r="X26" s="265"/>
      <c r="Y26" s="265"/>
      <c r="Z26" s="265"/>
      <c r="AA26" s="265"/>
      <c r="AB26" s="265"/>
    </row>
    <row r="27" spans="1:28" s="10" customFormat="1" ht="13.15">
      <c r="B27" s="26" t="s">
        <v>43</v>
      </c>
      <c r="C27" s="357">
        <v>0.15475340845321495</v>
      </c>
      <c r="D27" s="357">
        <v>1.3950033984285959E-2</v>
      </c>
      <c r="E27" s="357">
        <v>0.21973272079454431</v>
      </c>
      <c r="F27" s="357">
        <v>0.65256908331951358</v>
      </c>
      <c r="G27" s="393">
        <v>0.2616214701229847</v>
      </c>
      <c r="H27" s="50">
        <v>3.2413086242104351E-2</v>
      </c>
      <c r="I27" s="50">
        <v>3.1200575036434138E-2</v>
      </c>
      <c r="J27" s="50">
        <v>-8.1673435804745065E-2</v>
      </c>
      <c r="K27" s="50">
        <v>-5.8536179239503341E-2</v>
      </c>
      <c r="L27" s="393">
        <v>-2.315295287758851E-2</v>
      </c>
      <c r="M27" s="50">
        <v>3.3479420794790389E-2</v>
      </c>
      <c r="N27" s="265"/>
      <c r="O27" s="265"/>
      <c r="P27" s="265"/>
      <c r="Q27" s="265"/>
      <c r="R27" s="265"/>
      <c r="S27" s="265"/>
      <c r="T27" s="265"/>
      <c r="U27" s="265"/>
      <c r="V27" s="265"/>
      <c r="W27" s="265"/>
      <c r="X27" s="265"/>
      <c r="Y27" s="265"/>
      <c r="Z27" s="265"/>
      <c r="AA27" s="265"/>
      <c r="AB27" s="265"/>
    </row>
    <row r="28" spans="1:28" s="10" customFormat="1" ht="13.15">
      <c r="B28" s="26" t="s">
        <v>29</v>
      </c>
      <c r="C28" s="357">
        <v>-1.150089600326052E-2</v>
      </c>
      <c r="D28" s="357">
        <v>-0.14645325429304723</v>
      </c>
      <c r="E28" s="357">
        <v>-2.918398359567179E-2</v>
      </c>
      <c r="F28" s="357">
        <v>0.21784223468331143</v>
      </c>
      <c r="G28" s="393">
        <v>3.0235814009051997E-3</v>
      </c>
      <c r="H28" s="50">
        <v>-3.8678521373128584E-2</v>
      </c>
      <c r="I28" s="50">
        <v>2.8701177655268615E-2</v>
      </c>
      <c r="J28" s="50">
        <v>-2.2764314922648288E-2</v>
      </c>
      <c r="K28" s="50">
        <v>-2.0169927409118844E-2</v>
      </c>
      <c r="L28" s="393">
        <v>-2.8618328845319514E-2</v>
      </c>
      <c r="M28" s="50">
        <v>4.903758911407588E-2</v>
      </c>
      <c r="N28" s="265"/>
      <c r="O28" s="265"/>
      <c r="P28" s="265"/>
      <c r="Q28" s="265"/>
      <c r="R28" s="265"/>
      <c r="S28" s="265"/>
      <c r="T28" s="265"/>
      <c r="U28" s="265"/>
      <c r="V28" s="265"/>
      <c r="W28" s="265"/>
      <c r="X28" s="265"/>
      <c r="Y28" s="265"/>
      <c r="Z28" s="265"/>
      <c r="AA28" s="265"/>
      <c r="AB28" s="265"/>
    </row>
    <row r="29" spans="1:28" s="10" customFormat="1" ht="13.15">
      <c r="A29" s="43"/>
      <c r="B29" s="45"/>
      <c r="C29" s="50"/>
      <c r="D29" s="50"/>
      <c r="E29" s="50"/>
      <c r="G29" s="412"/>
      <c r="L29" s="412"/>
      <c r="N29" s="265"/>
      <c r="O29" s="265"/>
      <c r="P29" s="265"/>
      <c r="Q29" s="265"/>
      <c r="R29" s="265"/>
      <c r="S29" s="265"/>
      <c r="T29" s="265"/>
      <c r="U29" s="265"/>
      <c r="V29" s="265"/>
      <c r="W29" s="265"/>
      <c r="X29" s="265"/>
      <c r="Y29" s="265"/>
      <c r="Z29" s="265"/>
      <c r="AA29" s="265"/>
      <c r="AB29" s="265"/>
    </row>
    <row r="30" spans="1:28">
      <c r="B30" s="4" t="s">
        <v>44</v>
      </c>
      <c r="C30" s="82">
        <v>-198.54366974109772</v>
      </c>
      <c r="D30" s="82">
        <v>-210.39956758881729</v>
      </c>
      <c r="E30" s="82">
        <v>-202.98316460650159</v>
      </c>
      <c r="F30" s="82">
        <v>-212.8248908096877</v>
      </c>
      <c r="G30" s="397">
        <v>-825</v>
      </c>
      <c r="H30" s="82">
        <v>-222.607010374357</v>
      </c>
      <c r="I30" s="82">
        <v>-220.24209461854852</v>
      </c>
      <c r="J30" s="82">
        <v>-216.87779519488839</v>
      </c>
      <c r="K30" s="82">
        <v>-230.07832176127059</v>
      </c>
      <c r="L30" s="397">
        <v>-889.80522194906405</v>
      </c>
      <c r="M30" s="82">
        <v>-217.2840037608963</v>
      </c>
    </row>
    <row r="31" spans="1:28">
      <c r="B31" s="4" t="s">
        <v>45</v>
      </c>
      <c r="C31" s="82">
        <v>-59.780292245158201</v>
      </c>
      <c r="D31" s="82">
        <v>-62.195113698793101</v>
      </c>
      <c r="E31" s="82">
        <v>-69.32762053757061</v>
      </c>
      <c r="F31" s="82">
        <v>-83.915491616718995</v>
      </c>
      <c r="G31" s="397">
        <v>-275.21851809824102</v>
      </c>
      <c r="H31" s="82">
        <v>-72.951943404017001</v>
      </c>
      <c r="I31" s="82">
        <v>-83.672896060044295</v>
      </c>
      <c r="J31" s="82">
        <v>-87.793816297977202</v>
      </c>
      <c r="K31" s="82">
        <v>-73.667425262570802</v>
      </c>
      <c r="L31" s="397">
        <v>-318.08608102460897</v>
      </c>
      <c r="M31" s="82">
        <v>-106.936215736043</v>
      </c>
    </row>
    <row r="32" spans="1:28">
      <c r="B32" s="4" t="s">
        <v>116</v>
      </c>
      <c r="C32" s="82">
        <v>44.438495052338702</v>
      </c>
      <c r="D32" s="82">
        <v>45.844797529393396</v>
      </c>
      <c r="E32" s="82">
        <v>46.376301666356397</v>
      </c>
      <c r="F32" s="134">
        <v>42.295724889971495</v>
      </c>
      <c r="G32" s="397">
        <v>178.95531913805999</v>
      </c>
      <c r="H32" s="134">
        <v>44.929975694505401</v>
      </c>
      <c r="I32" s="134">
        <v>33.599701968502799</v>
      </c>
      <c r="J32" s="134">
        <v>22.015634218830201</v>
      </c>
      <c r="K32" s="134">
        <v>70.5047885940551</v>
      </c>
      <c r="L32" s="397">
        <v>171.050100475894</v>
      </c>
      <c r="M32" s="134">
        <v>61.3518770704232</v>
      </c>
    </row>
    <row r="33" spans="1:28">
      <c r="B33" s="4" t="s">
        <v>46</v>
      </c>
      <c r="C33" s="82">
        <v>5.4197896944551758</v>
      </c>
      <c r="D33" s="82">
        <v>2.5359197091040073</v>
      </c>
      <c r="E33" s="82">
        <v>-1.4102962041162073</v>
      </c>
      <c r="F33" s="82">
        <v>-40.934059896258816</v>
      </c>
      <c r="G33" s="397">
        <v>-34</v>
      </c>
      <c r="H33" s="82">
        <v>2.5637692074386678</v>
      </c>
      <c r="I33" s="82">
        <v>19.968090315472978</v>
      </c>
      <c r="J33" s="82">
        <v>8.5135999859700178</v>
      </c>
      <c r="K33" s="82">
        <v>-42.790917297161798</v>
      </c>
      <c r="L33" s="397">
        <v>-11.74545778828201</v>
      </c>
      <c r="M33" s="82">
        <v>-16.610576406239886</v>
      </c>
    </row>
    <row r="34" spans="1:28" s="1" customFormat="1" ht="13.15">
      <c r="A34" s="1" t="s">
        <v>47</v>
      </c>
      <c r="B34" s="17"/>
      <c r="C34" s="17">
        <v>161.226535344171</v>
      </c>
      <c r="D34" s="17">
        <v>108.60704224299</v>
      </c>
      <c r="E34" s="17">
        <v>176.31855348701001</v>
      </c>
      <c r="F34" s="17">
        <v>128.866599255599</v>
      </c>
      <c r="G34" s="389">
        <v>575.01873032976391</v>
      </c>
      <c r="H34" s="17">
        <v>133.60986927672002</v>
      </c>
      <c r="I34" s="17">
        <v>92.859626237749993</v>
      </c>
      <c r="J34" s="17">
        <v>96.553009097581594</v>
      </c>
      <c r="K34" s="17">
        <v>123.37778299703699</v>
      </c>
      <c r="L34" s="389">
        <v>446.40028760908899</v>
      </c>
      <c r="M34" s="17">
        <v>114.973950986779</v>
      </c>
      <c r="N34" s="261"/>
      <c r="O34" s="261"/>
      <c r="P34" s="261"/>
      <c r="Q34" s="261"/>
      <c r="R34" s="261"/>
      <c r="S34" s="261"/>
      <c r="T34" s="261"/>
      <c r="U34" s="261"/>
      <c r="V34" s="261"/>
      <c r="W34" s="261"/>
      <c r="X34" s="261"/>
      <c r="Y34" s="261"/>
      <c r="Z34" s="261"/>
      <c r="AA34" s="261"/>
      <c r="AB34" s="261"/>
    </row>
    <row r="35" spans="1:28" s="1" customFormat="1" ht="13.15">
      <c r="B35" s="3" t="s">
        <v>48</v>
      </c>
      <c r="C35" s="53">
        <v>0.15581454729679309</v>
      </c>
      <c r="D35" s="53">
        <v>0.10300643248760177</v>
      </c>
      <c r="E35" s="53">
        <v>0.1607353846474443</v>
      </c>
      <c r="F35" s="53">
        <v>0.11208481470948878</v>
      </c>
      <c r="G35" s="400">
        <v>0.13262180576118626</v>
      </c>
      <c r="H35" s="53">
        <v>0.12285254308945691</v>
      </c>
      <c r="I35" s="53">
        <v>9.5763783984202405E-2</v>
      </c>
      <c r="J35" s="53">
        <v>9.4110825607069348E-2</v>
      </c>
      <c r="K35" s="53">
        <v>0.11336831731060118</v>
      </c>
      <c r="L35" s="400">
        <v>0.10701249216812476</v>
      </c>
      <c r="M35" s="53">
        <v>0.10564528566469966</v>
      </c>
      <c r="N35" s="261"/>
      <c r="O35" s="261"/>
      <c r="P35" s="261"/>
      <c r="Q35" s="261"/>
      <c r="R35" s="261"/>
      <c r="S35" s="261"/>
      <c r="T35" s="261"/>
      <c r="U35" s="261"/>
      <c r="V35" s="261"/>
      <c r="W35" s="261"/>
      <c r="X35" s="261"/>
      <c r="Y35" s="261"/>
      <c r="Z35" s="261"/>
      <c r="AA35" s="261"/>
      <c r="AB35" s="261"/>
    </row>
    <row r="36" spans="1:28" ht="13.15">
      <c r="A36" s="3"/>
      <c r="B36" s="34"/>
      <c r="C36" s="34"/>
      <c r="D36" s="34"/>
      <c r="E36" s="34"/>
      <c r="G36" s="415"/>
      <c r="L36" s="415"/>
    </row>
    <row r="37" spans="1:28">
      <c r="B37" s="4" t="s">
        <v>49</v>
      </c>
      <c r="C37" s="82">
        <v>-135.907414482539</v>
      </c>
      <c r="D37" s="82">
        <v>-127.949533426831</v>
      </c>
      <c r="E37" s="82">
        <v>-128.33847284204199</v>
      </c>
      <c r="F37" s="82">
        <v>-151.85113648314098</v>
      </c>
      <c r="G37" s="397">
        <v>-544.04655723455392</v>
      </c>
      <c r="H37" s="82">
        <v>-141.49508600053798</v>
      </c>
      <c r="I37" s="82">
        <v>-166.87135336011701</v>
      </c>
      <c r="J37" s="82">
        <v>-140.07689124944201</v>
      </c>
      <c r="K37" s="82">
        <v>-162.50579934587699</v>
      </c>
      <c r="L37" s="397">
        <v>-610.94912995597304</v>
      </c>
      <c r="M37" s="82">
        <v>-144.66827423152301</v>
      </c>
    </row>
    <row r="38" spans="1:28">
      <c r="B38" s="4" t="s">
        <v>50</v>
      </c>
      <c r="C38" s="82">
        <v>11.6350859403841</v>
      </c>
      <c r="D38" s="82">
        <v>-10.863898026995201</v>
      </c>
      <c r="E38" s="82">
        <v>-40.274862960060098</v>
      </c>
      <c r="F38" s="82">
        <v>7.0869886891560503</v>
      </c>
      <c r="G38" s="397">
        <v>-32.416686357515196</v>
      </c>
      <c r="H38" s="82">
        <v>-90.340792202161907</v>
      </c>
      <c r="I38" s="82">
        <v>12.1373097364937</v>
      </c>
      <c r="J38" s="82">
        <v>-34.416997240962495</v>
      </c>
      <c r="K38" s="82">
        <v>43.628314051141402</v>
      </c>
      <c r="L38" s="397">
        <v>-68.992165655489401</v>
      </c>
      <c r="M38" s="82">
        <v>37.181806923466993</v>
      </c>
    </row>
    <row r="39" spans="1:28">
      <c r="B39" s="4" t="s">
        <v>51</v>
      </c>
      <c r="C39" s="82">
        <v>3.3951391319327975</v>
      </c>
      <c r="D39" s="82">
        <v>-18.253709508610989</v>
      </c>
      <c r="E39" s="82">
        <v>-16.640707680816398</v>
      </c>
      <c r="F39" s="82">
        <v>-8.72132312661142</v>
      </c>
      <c r="G39" s="397">
        <v>-40.220601184106101</v>
      </c>
      <c r="H39" s="82">
        <v>-0.39352035703782201</v>
      </c>
      <c r="I39" s="82">
        <v>-1.0622304591108001</v>
      </c>
      <c r="J39" s="82">
        <v>1.2334155619154801</v>
      </c>
      <c r="K39" s="82">
        <v>-0.38515033858139203</v>
      </c>
      <c r="L39" s="397">
        <v>-0.60748559281453007</v>
      </c>
      <c r="M39" s="82">
        <v>-1.234640273085845</v>
      </c>
    </row>
    <row r="40" spans="1:28">
      <c r="B40" s="4" t="s">
        <v>52</v>
      </c>
      <c r="C40" s="82">
        <v>0.67742460923659564</v>
      </c>
      <c r="D40" s="82">
        <v>43.804440112607367</v>
      </c>
      <c r="E40" s="82">
        <v>-86.604980384491313</v>
      </c>
      <c r="F40" s="82">
        <v>301.60019360616235</v>
      </c>
      <c r="G40" s="397">
        <v>259.47707794351936</v>
      </c>
      <c r="H40" s="82">
        <v>-68.300327444993286</v>
      </c>
      <c r="I40" s="82">
        <v>10.153556917645219</v>
      </c>
      <c r="J40" s="82">
        <v>24.192614069877735</v>
      </c>
      <c r="K40" s="82">
        <v>-2.7831882100506533</v>
      </c>
      <c r="L40" s="397">
        <v>-36.737344667522962</v>
      </c>
      <c r="M40" s="82">
        <v>20.352431991141756</v>
      </c>
    </row>
    <row r="41" spans="1:28" s="1" customFormat="1" ht="13.15">
      <c r="A41" s="3" t="s">
        <v>53</v>
      </c>
      <c r="B41" s="34"/>
      <c r="C41" s="81">
        <v>41.026770543185499</v>
      </c>
      <c r="D41" s="81">
        <v>-4.6556586068398103</v>
      </c>
      <c r="E41" s="81">
        <v>-95.540470380399796</v>
      </c>
      <c r="F41" s="81">
        <v>276.98132194116499</v>
      </c>
      <c r="G41" s="396">
        <v>217.811963497108</v>
      </c>
      <c r="H41" s="81">
        <v>-166.91985672801098</v>
      </c>
      <c r="I41" s="81">
        <v>-52.783090927338897</v>
      </c>
      <c r="J41" s="81">
        <v>-52.514849761029701</v>
      </c>
      <c r="K41" s="81">
        <v>1.33195915366936</v>
      </c>
      <c r="L41" s="396">
        <v>-270.88583826271099</v>
      </c>
      <c r="M41" s="81">
        <v>26.6052753967789</v>
      </c>
      <c r="N41" s="261"/>
      <c r="O41" s="261"/>
      <c r="P41" s="261"/>
      <c r="Q41" s="261"/>
      <c r="R41" s="261"/>
      <c r="S41" s="261"/>
      <c r="T41" s="261"/>
      <c r="U41" s="261"/>
      <c r="V41" s="261"/>
      <c r="W41" s="261"/>
      <c r="X41" s="261"/>
      <c r="Y41" s="261"/>
      <c r="Z41" s="261"/>
      <c r="AA41" s="261"/>
      <c r="AB41" s="261"/>
    </row>
    <row r="42" spans="1:28">
      <c r="B42" s="4" t="s">
        <v>54</v>
      </c>
      <c r="C42" s="82">
        <v>-17.667823163578902</v>
      </c>
      <c r="D42" s="82">
        <v>-23.782717870089897</v>
      </c>
      <c r="E42" s="82">
        <v>-47.429569361232495</v>
      </c>
      <c r="F42" s="82">
        <v>-31.460062852339298</v>
      </c>
      <c r="G42" s="397">
        <v>-120.340173247241</v>
      </c>
      <c r="H42" s="82">
        <v>16.406438558394502</v>
      </c>
      <c r="I42" s="82">
        <v>-65.430875932659802</v>
      </c>
      <c r="J42" s="82">
        <v>1.4521521557688899</v>
      </c>
      <c r="K42" s="82">
        <v>-54.121780111199705</v>
      </c>
      <c r="L42" s="397">
        <v>-101.69406532969599</v>
      </c>
      <c r="M42" s="82">
        <v>-2.98737418328363</v>
      </c>
    </row>
    <row r="43" spans="1:28" s="1" customFormat="1" ht="13.15">
      <c r="A43" s="3" t="s">
        <v>55</v>
      </c>
      <c r="B43" s="34"/>
      <c r="C43" s="81">
        <v>23.3589473796055</v>
      </c>
      <c r="D43" s="81">
        <v>-28.438376476933001</v>
      </c>
      <c r="E43" s="81">
        <v>-142.97003974162601</v>
      </c>
      <c r="F43" s="81">
        <v>245.52125908883698</v>
      </c>
      <c r="G43" s="396">
        <v>97.471790249863403</v>
      </c>
      <c r="H43" s="81">
        <v>-150.51341816961701</v>
      </c>
      <c r="I43" s="81">
        <v>-118.21396685999801</v>
      </c>
      <c r="J43" s="81">
        <v>-51.062697605261604</v>
      </c>
      <c r="K43" s="81">
        <v>-52.789820957534502</v>
      </c>
      <c r="L43" s="396">
        <v>-372.57990359241199</v>
      </c>
      <c r="M43" s="81">
        <v>23.617901213495703</v>
      </c>
      <c r="N43" s="261"/>
      <c r="O43" s="261"/>
      <c r="P43" s="261"/>
      <c r="Q43" s="261"/>
      <c r="R43" s="261"/>
      <c r="S43" s="261"/>
      <c r="T43" s="261"/>
      <c r="U43" s="261"/>
      <c r="V43" s="261"/>
      <c r="W43" s="261"/>
      <c r="X43" s="261"/>
      <c r="Y43" s="261"/>
      <c r="Z43" s="261"/>
      <c r="AA43" s="261"/>
      <c r="AB43" s="261"/>
    </row>
    <row r="44" spans="1:28">
      <c r="B44" s="4" t="s">
        <v>56</v>
      </c>
      <c r="C44" s="82">
        <v>-0.22350650384142198</v>
      </c>
      <c r="D44" s="82">
        <v>64.362833208726101</v>
      </c>
      <c r="E44" s="82">
        <v>-4.3778112172692802</v>
      </c>
      <c r="F44" s="82">
        <v>-3.0409305271438103</v>
      </c>
      <c r="G44" s="397">
        <v>56.720584960471598</v>
      </c>
      <c r="H44" s="82">
        <v>-6.8474999999999994E-2</v>
      </c>
      <c r="I44" s="82">
        <v>-0.89450800000000008</v>
      </c>
      <c r="J44" s="82">
        <v>-8.1762519999999999</v>
      </c>
      <c r="K44" s="82">
        <v>-3.3490000000000002</v>
      </c>
      <c r="L44" s="397">
        <v>-12.488235000000001</v>
      </c>
      <c r="M44" s="82">
        <v>-7.3999999999999996E-2</v>
      </c>
    </row>
    <row r="45" spans="1:28">
      <c r="B45" s="4" t="s">
        <v>57</v>
      </c>
      <c r="C45" s="82">
        <v>-10.1082701749917</v>
      </c>
      <c r="D45" s="82">
        <v>8.6994152462471597</v>
      </c>
      <c r="E45" s="82">
        <v>16.327892394609901</v>
      </c>
      <c r="F45" s="82">
        <v>-19.730528391403801</v>
      </c>
      <c r="G45" s="397">
        <v>-4.8114909255383198</v>
      </c>
      <c r="H45" s="82">
        <v>28.177182818207299</v>
      </c>
      <c r="I45" s="82">
        <v>3.73538534390332</v>
      </c>
      <c r="J45" s="82">
        <v>8.5453909155766592</v>
      </c>
      <c r="K45" s="82">
        <v>0.46904784949620104</v>
      </c>
      <c r="L45" s="397">
        <v>40.927006927183399</v>
      </c>
      <c r="M45" s="82">
        <v>18.509324297627803</v>
      </c>
    </row>
    <row r="46" spans="1:28" ht="13.15">
      <c r="A46" s="3" t="s">
        <v>58</v>
      </c>
      <c r="B46" s="34"/>
      <c r="C46" s="81">
        <v>13.0271707007734</v>
      </c>
      <c r="D46" s="81">
        <v>44.623871978042601</v>
      </c>
      <c r="E46" s="81">
        <v>-131.01995856429201</v>
      </c>
      <c r="F46" s="81">
        <v>222.74980017028901</v>
      </c>
      <c r="G46" s="396">
        <v>149.380884284796</v>
      </c>
      <c r="H46" s="81">
        <v>-122.40471035140899</v>
      </c>
      <c r="I46" s="81">
        <v>-115.37308951609501</v>
      </c>
      <c r="J46" s="81">
        <v>-50.693558689684501</v>
      </c>
      <c r="K46" s="81">
        <v>-55.669773108038498</v>
      </c>
      <c r="L46" s="396">
        <v>-344.14113166522799</v>
      </c>
      <c r="M46" s="81">
        <v>42.053225511123699</v>
      </c>
    </row>
    <row r="47" spans="1:28" hidden="1">
      <c r="B47" s="4" t="s">
        <v>59</v>
      </c>
      <c r="C47" s="82"/>
      <c r="D47" s="82"/>
      <c r="E47" s="82">
        <v>0</v>
      </c>
      <c r="F47" s="2">
        <v>0</v>
      </c>
      <c r="G47" s="415">
        <v>0</v>
      </c>
      <c r="K47" s="2">
        <v>0</v>
      </c>
      <c r="L47" s="415">
        <v>0</v>
      </c>
    </row>
    <row r="48" spans="1:28" s="1" customFormat="1" ht="13.15">
      <c r="A48" s="3" t="s">
        <v>60</v>
      </c>
      <c r="C48" s="86">
        <v>0.12895379918011324</v>
      </c>
      <c r="D48" s="86">
        <v>0.44133984747347049</v>
      </c>
      <c r="E48" s="86">
        <v>-1.2952907886653817</v>
      </c>
      <c r="F48" s="86">
        <v>2.2022165556440956</v>
      </c>
      <c r="G48" s="401">
        <v>1.4769129586015581</v>
      </c>
      <c r="H48" s="86">
        <v>-1.2104537083691049</v>
      </c>
      <c r="I48" s="86">
        <v>-1.1406251126169811</v>
      </c>
      <c r="J48" s="86">
        <v>-0.50091954318321463</v>
      </c>
      <c r="K48" s="86">
        <v>-0.55009113653065189</v>
      </c>
      <c r="L48" s="401">
        <v>-3.4015452068282528</v>
      </c>
      <c r="M48" s="86">
        <v>0.41499620572684093</v>
      </c>
      <c r="N48" s="261"/>
      <c r="O48" s="261"/>
      <c r="P48" s="261"/>
      <c r="Q48" s="261"/>
      <c r="R48" s="261"/>
      <c r="S48" s="261"/>
      <c r="T48" s="261"/>
      <c r="U48" s="261"/>
      <c r="V48" s="261"/>
      <c r="W48" s="261"/>
      <c r="X48" s="261"/>
      <c r="Y48" s="261"/>
      <c r="Z48" s="261"/>
      <c r="AA48" s="261"/>
      <c r="AB48" s="261"/>
    </row>
    <row r="49" spans="1:28" s="1" customFormat="1" ht="13.15">
      <c r="A49" s="3"/>
      <c r="C49" s="54"/>
      <c r="D49" s="54"/>
      <c r="E49" s="54"/>
      <c r="G49" s="414"/>
      <c r="J49" s="150"/>
      <c r="K49" s="150"/>
      <c r="L49" s="414"/>
      <c r="M49" s="150"/>
      <c r="N49" s="261"/>
      <c r="O49" s="261"/>
      <c r="P49" s="261"/>
      <c r="Q49" s="261"/>
      <c r="R49" s="261"/>
      <c r="S49" s="261"/>
      <c r="T49" s="261"/>
      <c r="U49" s="261"/>
      <c r="V49" s="261"/>
      <c r="W49" s="261"/>
      <c r="X49" s="261"/>
      <c r="Y49" s="261"/>
      <c r="Z49" s="261"/>
      <c r="AA49" s="261"/>
      <c r="AB49" s="261"/>
    </row>
    <row r="50" spans="1:28">
      <c r="A50" s="4" t="s">
        <v>61</v>
      </c>
      <c r="B50" s="37"/>
      <c r="C50" s="366">
        <v>101022</v>
      </c>
      <c r="D50" s="366">
        <v>101110</v>
      </c>
      <c r="E50" s="366">
        <v>101151</v>
      </c>
      <c r="F50" s="366">
        <v>101148</v>
      </c>
      <c r="G50" s="402">
        <v>101144</v>
      </c>
      <c r="H50" s="37">
        <v>101123</v>
      </c>
      <c r="I50" s="37">
        <v>101149</v>
      </c>
      <c r="J50" s="366">
        <v>101201</v>
      </c>
      <c r="K50" s="366">
        <v>101201</v>
      </c>
      <c r="L50" s="402">
        <v>101172</v>
      </c>
      <c r="M50" s="366">
        <v>101334</v>
      </c>
    </row>
    <row r="51" spans="1:28">
      <c r="A51" s="4" t="s">
        <v>62</v>
      </c>
      <c r="B51" s="37"/>
      <c r="C51" s="366">
        <v>101022</v>
      </c>
      <c r="D51" s="366">
        <v>101110</v>
      </c>
      <c r="E51" s="366">
        <v>101151</v>
      </c>
      <c r="F51" s="366">
        <v>101148</v>
      </c>
      <c r="G51" s="402">
        <v>101144</v>
      </c>
      <c r="H51" s="37">
        <v>101123</v>
      </c>
      <c r="I51" s="37">
        <v>101149</v>
      </c>
      <c r="J51" s="366">
        <v>101201</v>
      </c>
      <c r="K51" s="366">
        <v>101201</v>
      </c>
      <c r="L51" s="402">
        <v>101172</v>
      </c>
      <c r="M51" s="366">
        <v>101334</v>
      </c>
    </row>
    <row r="52" spans="1:28">
      <c r="A52" s="4" t="s">
        <v>63</v>
      </c>
      <c r="B52" s="46"/>
      <c r="C52" s="367">
        <v>0.14232118450213915</v>
      </c>
      <c r="D52" s="368">
        <v>0.44133984747347049</v>
      </c>
      <c r="E52" s="368">
        <v>-1.2952907886653817</v>
      </c>
      <c r="F52" s="368">
        <v>2.2022165556440956</v>
      </c>
      <c r="G52" s="403">
        <v>1.4769129586015581</v>
      </c>
      <c r="H52" s="46">
        <v>-1.2104537083691049</v>
      </c>
      <c r="I52" s="46">
        <v>-1.1406251126169811</v>
      </c>
      <c r="J52" s="46">
        <v>-0.50091954318321463</v>
      </c>
      <c r="K52" s="46">
        <v>-0.55009113653065189</v>
      </c>
      <c r="L52" s="403">
        <v>-3.4015452068282528</v>
      </c>
      <c r="M52" s="46">
        <v>0.41499620572684093</v>
      </c>
    </row>
    <row r="53" spans="1:28">
      <c r="A53" s="4"/>
      <c r="B53" s="46"/>
      <c r="C53" s="46"/>
      <c r="D53" s="46"/>
      <c r="E53" s="46"/>
      <c r="G53" s="415"/>
      <c r="L53" s="415"/>
    </row>
    <row r="54" spans="1:28" ht="13.15">
      <c r="A54" s="3" t="s">
        <v>64</v>
      </c>
      <c r="B54" s="46"/>
      <c r="C54" s="46"/>
      <c r="D54" s="46"/>
      <c r="E54" s="46"/>
      <c r="G54" s="415"/>
      <c r="L54" s="415"/>
    </row>
    <row r="55" spans="1:28" s="26" customFormat="1">
      <c r="A55" s="83" t="s">
        <v>65</v>
      </c>
      <c r="B55" s="87"/>
      <c r="C55" s="88">
        <v>-0.124963716383414</v>
      </c>
      <c r="D55" s="88">
        <v>-0.12957148172956801</v>
      </c>
      <c r="E55" s="88">
        <v>-0.132792771027439</v>
      </c>
      <c r="F55" s="88">
        <v>-0.15325946256259998</v>
      </c>
      <c r="G55" s="404">
        <v>-0.54058743170302104</v>
      </c>
      <c r="H55" s="88">
        <v>-0.155557153205344</v>
      </c>
      <c r="I55" s="88">
        <v>-0.18803009139441498</v>
      </c>
      <c r="J55" s="88">
        <v>-0.12178086679632101</v>
      </c>
      <c r="K55" s="88">
        <v>-0.24099999999999999</v>
      </c>
      <c r="L55" s="404">
        <v>-0.70599999999999996</v>
      </c>
      <c r="M55" s="88">
        <v>-0.24056356929020001</v>
      </c>
      <c r="N55" s="263"/>
      <c r="O55" s="263"/>
      <c r="P55" s="263"/>
      <c r="Q55" s="263"/>
      <c r="R55" s="263"/>
      <c r="S55" s="263"/>
      <c r="T55" s="263"/>
      <c r="U55" s="263"/>
      <c r="V55" s="263"/>
      <c r="W55" s="263"/>
      <c r="X55" s="263"/>
      <c r="Y55" s="263"/>
      <c r="Z55" s="263"/>
      <c r="AA55" s="263"/>
      <c r="AB55" s="263"/>
    </row>
    <row r="56" spans="1:28" s="26" customFormat="1">
      <c r="A56" s="83" t="s">
        <v>66</v>
      </c>
      <c r="B56" s="87"/>
      <c r="C56" s="88">
        <v>-13.127761970618</v>
      </c>
      <c r="D56" s="88">
        <v>6.1936317270198398</v>
      </c>
      <c r="E56" s="88">
        <v>14.7768233921374</v>
      </c>
      <c r="F56" s="88">
        <v>-19.238374238889801</v>
      </c>
      <c r="G56" s="404">
        <v>-11.3956810903506</v>
      </c>
      <c r="H56" s="88">
        <v>26.091434426220701</v>
      </c>
      <c r="I56" s="88">
        <v>-2.9553464487498</v>
      </c>
      <c r="J56" s="88">
        <v>2.21193066165146</v>
      </c>
      <c r="K56" s="88">
        <v>-2.4740000000000002</v>
      </c>
      <c r="L56" s="404">
        <v>22.873875364504901</v>
      </c>
      <c r="M56" s="88">
        <v>10.665659276481399</v>
      </c>
      <c r="N56" s="263"/>
      <c r="O56" s="263"/>
      <c r="P56" s="263"/>
      <c r="Q56" s="263"/>
      <c r="R56" s="263"/>
      <c r="S56" s="263"/>
      <c r="T56" s="263"/>
      <c r="U56" s="263"/>
      <c r="V56" s="263"/>
      <c r="W56" s="263"/>
      <c r="X56" s="263"/>
      <c r="Y56" s="263"/>
      <c r="Z56" s="263"/>
      <c r="AA56" s="263"/>
      <c r="AB56" s="263"/>
    </row>
    <row r="57" spans="1:28" s="26" customFormat="1">
      <c r="A57" s="83" t="s">
        <v>68</v>
      </c>
      <c r="B57" s="87"/>
      <c r="C57" s="88">
        <v>1.2678874011598</v>
      </c>
      <c r="D57" s="88">
        <v>1.10145753025866</v>
      </c>
      <c r="E57" s="88">
        <v>0.89728239634557994</v>
      </c>
      <c r="F57" s="88">
        <v>-2.8055450138181501</v>
      </c>
      <c r="G57" s="404">
        <v>0.461082313945887</v>
      </c>
      <c r="H57" s="88">
        <v>7.9527244242625306E-2</v>
      </c>
      <c r="I57" s="88">
        <v>0.52600000000000002</v>
      </c>
      <c r="J57" s="88">
        <v>0.13350290440605</v>
      </c>
      <c r="K57" s="88">
        <v>5.2999999999999999E-2</v>
      </c>
      <c r="L57" s="404">
        <v>0.89</v>
      </c>
      <c r="M57" s="88">
        <v>0.12225297365660699</v>
      </c>
      <c r="N57" s="263"/>
      <c r="O57" s="263"/>
      <c r="P57" s="263"/>
      <c r="Q57" s="263"/>
      <c r="R57" s="263"/>
      <c r="S57" s="263"/>
      <c r="T57" s="263"/>
      <c r="U57" s="263"/>
      <c r="V57" s="263"/>
      <c r="W57" s="263"/>
      <c r="X57" s="263"/>
      <c r="Y57" s="263"/>
      <c r="Z57" s="263"/>
      <c r="AA57" s="263"/>
      <c r="AB57" s="263"/>
    </row>
    <row r="58" spans="1:28" s="26" customFormat="1">
      <c r="A58" s="83" t="s">
        <v>69</v>
      </c>
      <c r="B58" s="87"/>
      <c r="C58" s="88">
        <v>1.5363278908</v>
      </c>
      <c r="D58" s="88">
        <v>1.5332466919999999</v>
      </c>
      <c r="E58" s="88">
        <v>0.53221685130000007</v>
      </c>
      <c r="F58" s="88">
        <v>2.08153881169412</v>
      </c>
      <c r="G58" s="404">
        <v>6.2743302457941201</v>
      </c>
      <c r="H58" s="88">
        <v>2.0501779299609999</v>
      </c>
      <c r="I58" s="88">
        <v>6.3509532447581796</v>
      </c>
      <c r="J58" s="88">
        <v>6.3335274912808002</v>
      </c>
      <c r="K58" s="88">
        <v>3.1345751775217998</v>
      </c>
      <c r="L58" s="404">
        <v>17.869233843521801</v>
      </c>
      <c r="M58" s="88">
        <v>8.2555204140000011</v>
      </c>
      <c r="N58" s="263"/>
      <c r="O58" s="263"/>
      <c r="P58" s="263"/>
      <c r="Q58" s="263"/>
      <c r="R58" s="263"/>
      <c r="S58" s="263"/>
      <c r="T58" s="263"/>
      <c r="U58" s="263"/>
      <c r="V58" s="263"/>
      <c r="W58" s="263"/>
      <c r="X58" s="263"/>
      <c r="Y58" s="263"/>
      <c r="Z58" s="263"/>
      <c r="AA58" s="263"/>
      <c r="AB58" s="263"/>
    </row>
    <row r="59" spans="1:28" s="26" customFormat="1">
      <c r="A59" s="83"/>
      <c r="B59" s="87"/>
      <c r="C59" s="88"/>
      <c r="D59" s="88"/>
      <c r="G59" s="416"/>
      <c r="L59" s="416"/>
      <c r="N59" s="263"/>
      <c r="O59" s="263"/>
      <c r="P59" s="263"/>
      <c r="Q59" s="263"/>
      <c r="R59" s="263"/>
      <c r="S59" s="263"/>
      <c r="T59" s="263"/>
      <c r="U59" s="263"/>
      <c r="V59" s="263"/>
      <c r="W59" s="263"/>
      <c r="X59" s="263"/>
      <c r="Y59" s="263"/>
      <c r="Z59" s="263"/>
      <c r="AA59" s="263"/>
      <c r="AB59" s="263"/>
    </row>
    <row r="60" spans="1:28" s="26" customFormat="1" ht="13.15">
      <c r="A60" s="3" t="s">
        <v>70</v>
      </c>
      <c r="B60" s="46"/>
      <c r="C60" s="81">
        <v>-10.448510395041612</v>
      </c>
      <c r="D60" s="81">
        <v>8.6987644675489317</v>
      </c>
      <c r="E60" s="81">
        <v>16.073529868755539</v>
      </c>
      <c r="F60" s="81">
        <v>-20.11563990357643</v>
      </c>
      <c r="G60" s="396">
        <v>-5.2008559623136126</v>
      </c>
      <c r="H60" s="81">
        <v>28.065582447218983</v>
      </c>
      <c r="I60" s="81">
        <v>4</v>
      </c>
      <c r="J60" s="81">
        <v>8.5571801905419882</v>
      </c>
      <c r="K60" s="81">
        <v>0.47257517752179945</v>
      </c>
      <c r="L60" s="396">
        <v>40.927109208026707</v>
      </c>
      <c r="M60" s="81">
        <v>18.802869094847807</v>
      </c>
      <c r="N60" s="263"/>
      <c r="O60" s="263"/>
      <c r="P60" s="263"/>
      <c r="Q60" s="263"/>
      <c r="R60" s="263"/>
      <c r="S60" s="263"/>
      <c r="T60" s="263"/>
      <c r="U60" s="263"/>
      <c r="V60" s="263"/>
      <c r="W60" s="263"/>
      <c r="X60" s="263"/>
      <c r="Y60" s="263"/>
      <c r="Z60" s="263"/>
      <c r="AA60" s="263"/>
      <c r="AB60" s="263"/>
    </row>
    <row r="61" spans="1:28" ht="13.15">
      <c r="A61" s="4"/>
      <c r="B61" s="46"/>
      <c r="C61" s="81"/>
      <c r="D61" s="81"/>
      <c r="E61" s="81"/>
      <c r="G61" s="415"/>
      <c r="L61" s="415"/>
    </row>
    <row r="62" spans="1:28" ht="13.15">
      <c r="A62" s="4"/>
      <c r="B62" s="46"/>
      <c r="C62" s="81"/>
      <c r="D62" s="81"/>
      <c r="E62" s="81"/>
      <c r="G62" s="415"/>
      <c r="L62" s="415"/>
    </row>
    <row r="63" spans="1:28" ht="13.15">
      <c r="A63" s="8" t="s">
        <v>117</v>
      </c>
      <c r="B63" s="77"/>
      <c r="C63" s="85"/>
      <c r="D63" s="85"/>
      <c r="E63" s="85"/>
      <c r="F63" s="85"/>
      <c r="G63" s="85"/>
      <c r="H63" s="85"/>
      <c r="I63" s="85"/>
      <c r="J63" s="85"/>
      <c r="K63" s="85"/>
      <c r="L63" s="85"/>
      <c r="M63" s="85"/>
    </row>
    <row r="64" spans="1:28" ht="13.15">
      <c r="A64" s="1" t="s">
        <v>72</v>
      </c>
      <c r="B64" s="47"/>
      <c r="C64" s="81">
        <v>138.50053363253349</v>
      </c>
      <c r="D64" s="81">
        <v>186.75346099990608</v>
      </c>
      <c r="E64" s="81">
        <v>195.60928084947733</v>
      </c>
      <c r="F64" s="81">
        <v>299.09072878993163</v>
      </c>
      <c r="G64" s="396">
        <v>819.95400427184848</v>
      </c>
      <c r="H64" s="81">
        <v>131.6863117474125</v>
      </c>
      <c r="I64" s="81">
        <v>151.52994316877636</v>
      </c>
      <c r="J64" s="81">
        <v>174.90582498042991</v>
      </c>
      <c r="K64" s="81">
        <v>289.4430333690446</v>
      </c>
      <c r="L64" s="396">
        <v>747.56511326566238</v>
      </c>
      <c r="M64" s="81">
        <v>120.42228276641131</v>
      </c>
    </row>
    <row r="65" spans="1:13">
      <c r="B65" s="89" t="s">
        <v>73</v>
      </c>
      <c r="C65" s="50">
        <v>0.13385140294834036</v>
      </c>
      <c r="D65" s="50">
        <v>0.17712302420752488</v>
      </c>
      <c r="E65" s="50">
        <v>0.17832118274647196</v>
      </c>
      <c r="F65" s="50">
        <v>0.26014133306376452</v>
      </c>
      <c r="G65" s="393">
        <v>0.18911345831341039</v>
      </c>
      <c r="H65" s="50">
        <v>0.1210838568723866</v>
      </c>
      <c r="I65" s="50">
        <v>0.15626899797765945</v>
      </c>
      <c r="J65" s="50">
        <v>0.17048180834797128</v>
      </c>
      <c r="K65" s="50">
        <v>0.2659609279177339</v>
      </c>
      <c r="L65" s="393">
        <v>0.17920867895712389</v>
      </c>
      <c r="M65" s="50">
        <v>0.11065155501802044</v>
      </c>
    </row>
    <row r="66" spans="1:13" ht="13.15">
      <c r="A66" s="1" t="s">
        <v>74</v>
      </c>
      <c r="B66" s="1"/>
      <c r="C66" s="81">
        <v>0</v>
      </c>
      <c r="D66" s="81">
        <v>0</v>
      </c>
      <c r="E66" s="81">
        <v>0</v>
      </c>
      <c r="F66" s="81">
        <v>0</v>
      </c>
      <c r="G66" s="396">
        <v>0</v>
      </c>
      <c r="H66" s="81">
        <v>0</v>
      </c>
      <c r="I66" s="81">
        <v>0</v>
      </c>
      <c r="J66" s="81">
        <v>0</v>
      </c>
      <c r="K66" s="81">
        <v>0</v>
      </c>
      <c r="L66" s="396">
        <v>0</v>
      </c>
      <c r="M66" s="81">
        <v>0</v>
      </c>
    </row>
    <row r="67" spans="1:13">
      <c r="B67" s="2" t="s">
        <v>73</v>
      </c>
      <c r="C67" s="50">
        <v>0</v>
      </c>
      <c r="D67" s="50">
        <v>0</v>
      </c>
      <c r="E67" s="50">
        <v>0</v>
      </c>
      <c r="F67" s="50">
        <v>0</v>
      </c>
      <c r="G67" s="393">
        <v>0</v>
      </c>
      <c r="H67" s="50">
        <v>0</v>
      </c>
      <c r="I67" s="50">
        <v>0</v>
      </c>
      <c r="J67" s="50">
        <v>0</v>
      </c>
      <c r="K67" s="50">
        <v>0</v>
      </c>
      <c r="L67" s="393">
        <v>0</v>
      </c>
      <c r="M67" s="50">
        <v>0</v>
      </c>
    </row>
    <row r="68" spans="1:13" ht="13.15">
      <c r="A68" s="1" t="s">
        <v>75</v>
      </c>
      <c r="B68" s="47"/>
      <c r="C68" s="81">
        <v>0.2082756537344895</v>
      </c>
      <c r="D68" s="81">
        <v>48.342402534019932</v>
      </c>
      <c r="E68" s="81">
        <v>16.179033580238681</v>
      </c>
      <c r="F68" s="81">
        <v>36.348689305062322</v>
      </c>
      <c r="G68" s="396">
        <v>101.0784010730554</v>
      </c>
      <c r="H68" s="81">
        <v>20.971763690945497</v>
      </c>
      <c r="I68" s="81">
        <v>398.70516901627371</v>
      </c>
      <c r="J68" s="81">
        <v>7.2868117481621102</v>
      </c>
      <c r="K68" s="81">
        <v>-5.9360454302535999</v>
      </c>
      <c r="L68" s="396">
        <v>421.02769902512773</v>
      </c>
      <c r="M68" s="81">
        <v>0</v>
      </c>
    </row>
    <row r="69" spans="1:13">
      <c r="B69" s="83" t="s">
        <v>73</v>
      </c>
      <c r="C69" s="50">
        <v>1.955530349128022E-4</v>
      </c>
      <c r="D69" s="50">
        <v>4.5849498523014953E-2</v>
      </c>
      <c r="E69" s="50">
        <v>1.4749118197224624E-2</v>
      </c>
      <c r="F69" s="50">
        <v>3.1615144104252244E-2</v>
      </c>
      <c r="G69" s="393">
        <v>2.3312632035611031E-2</v>
      </c>
      <c r="H69" s="50">
        <v>1.9283264899898407E-2</v>
      </c>
      <c r="I69" s="50">
        <v>0.41117455697379829</v>
      </c>
      <c r="J69" s="50">
        <v>7.1025012692225373E-3</v>
      </c>
      <c r="K69" s="50">
        <v>-5.4544624288093736E-3</v>
      </c>
      <c r="L69" s="393">
        <v>0.10093009479408031</v>
      </c>
      <c r="M69" s="50">
        <v>-2.3326027998452469E-4</v>
      </c>
    </row>
    <row r="70" spans="1:13" ht="13.15">
      <c r="A70" s="1" t="s">
        <v>118</v>
      </c>
      <c r="B70" s="1"/>
      <c r="C70" s="81">
        <v>138.70880928626798</v>
      </c>
      <c r="D70" s="81">
        <v>235.09586353392601</v>
      </c>
      <c r="E70" s="81">
        <v>211.788314429716</v>
      </c>
      <c r="F70" s="81">
        <v>335.43941809499398</v>
      </c>
      <c r="G70" s="396">
        <v>921.03240534490385</v>
      </c>
      <c r="H70" s="81">
        <v>152.658075438358</v>
      </c>
      <c r="I70" s="81">
        <v>550.23511218505007</v>
      </c>
      <c r="J70" s="81">
        <v>182.19263672859202</v>
      </c>
      <c r="K70" s="81">
        <v>283.50698793879099</v>
      </c>
      <c r="L70" s="396">
        <v>1168.5928122907901</v>
      </c>
      <c r="M70" s="81">
        <v>120.16842519170399</v>
      </c>
    </row>
    <row r="71" spans="1:13">
      <c r="B71" s="83" t="s">
        <v>77</v>
      </c>
      <c r="C71" s="50">
        <v>0.13023571473048759</v>
      </c>
      <c r="D71" s="50">
        <v>0.22297252273053983</v>
      </c>
      <c r="E71" s="50">
        <v>0.19307030094369657</v>
      </c>
      <c r="F71" s="50">
        <v>0.29175647716801678</v>
      </c>
      <c r="G71" s="393">
        <v>0.21242609034902141</v>
      </c>
      <c r="H71" s="50">
        <v>0.140367121772285</v>
      </c>
      <c r="I71" s="50">
        <v>0.56744355495145771</v>
      </c>
      <c r="J71" s="50">
        <v>0.17758430961719382</v>
      </c>
      <c r="K71" s="50">
        <v>0.26050646548892453</v>
      </c>
      <c r="L71" s="393">
        <v>0.28013877375120422</v>
      </c>
      <c r="M71" s="50">
        <v>0.11041829473803592</v>
      </c>
    </row>
    <row r="72" spans="1:13">
      <c r="B72" s="78"/>
      <c r="C72" s="78"/>
      <c r="D72" s="78"/>
      <c r="E72" s="78"/>
      <c r="G72" s="415"/>
      <c r="L72" s="415"/>
    </row>
    <row r="73" spans="1:13" ht="13.15">
      <c r="A73" s="8" t="s">
        <v>78</v>
      </c>
      <c r="B73" s="77"/>
      <c r="C73" s="85"/>
      <c r="D73" s="85"/>
      <c r="E73" s="85"/>
      <c r="F73" s="85"/>
      <c r="G73" s="85"/>
      <c r="H73" s="85"/>
      <c r="I73" s="85"/>
      <c r="J73" s="85"/>
      <c r="K73" s="85"/>
      <c r="L73" s="85"/>
      <c r="M73" s="85"/>
    </row>
    <row r="74" spans="1:13" ht="13.15">
      <c r="A74" s="13" t="s">
        <v>41</v>
      </c>
      <c r="B74" s="51"/>
      <c r="C74" s="81">
        <v>377.486167899137</v>
      </c>
      <c r="D74" s="81">
        <v>332.823005444758</v>
      </c>
      <c r="E74" s="81">
        <v>404</v>
      </c>
      <c r="F74" s="81">
        <v>424.24541998745991</v>
      </c>
      <c r="G74" s="396">
        <v>1530.4224253641098</v>
      </c>
      <c r="H74" s="81">
        <v>381.674781592888</v>
      </c>
      <c r="I74" s="81">
        <v>343.20727459999802</v>
      </c>
      <c r="J74" s="81">
        <v>370.69485683238298</v>
      </c>
      <c r="K74" s="81">
        <v>399.41171404157996</v>
      </c>
      <c r="L74" s="396">
        <v>1494.9886270668499</v>
      </c>
      <c r="M74" s="81">
        <v>394.45303221259701</v>
      </c>
    </row>
    <row r="75" spans="1:13">
      <c r="B75" s="36" t="s">
        <v>79</v>
      </c>
      <c r="C75" s="82">
        <v>-7.9249999999999998E-3</v>
      </c>
      <c r="D75" s="82">
        <v>-3.5136336381451776</v>
      </c>
      <c r="E75" s="82">
        <v>-4</v>
      </c>
      <c r="F75" s="82">
        <v>-3.0409305271437987</v>
      </c>
      <c r="G75" s="397">
        <v>-3.1448818863995984</v>
      </c>
      <c r="H75" s="82">
        <v>-6.8474999999999994E-2</v>
      </c>
      <c r="I75" s="82">
        <v>-1.5080000000000098E-3</v>
      </c>
      <c r="J75" s="82">
        <v>-0.401252</v>
      </c>
      <c r="K75" s="82">
        <v>-3.3490000000000002</v>
      </c>
      <c r="L75" s="397">
        <v>-3.8202350000000003</v>
      </c>
      <c r="M75" s="82">
        <v>-7.3999999999999996E-2</v>
      </c>
    </row>
    <row r="76" spans="1:13" ht="13.15">
      <c r="A76" s="13" t="s">
        <v>80</v>
      </c>
      <c r="B76" s="51"/>
      <c r="C76" s="81">
        <v>377.478242899137</v>
      </c>
      <c r="D76" s="81">
        <v>329.30937180661289</v>
      </c>
      <c r="E76" s="81">
        <v>400</v>
      </c>
      <c r="F76" s="81">
        <v>421.2044894603161</v>
      </c>
      <c r="G76" s="396">
        <v>1527.2775434777102</v>
      </c>
      <c r="H76" s="81">
        <v>381.60630659288802</v>
      </c>
      <c r="I76" s="454">
        <v>343.20576659999801</v>
      </c>
      <c r="J76" s="454">
        <v>370.29360483238298</v>
      </c>
      <c r="K76" s="454">
        <v>396.06271404157997</v>
      </c>
      <c r="L76" s="485">
        <v>1491.1683920668499</v>
      </c>
      <c r="M76" s="454">
        <v>394.379032212597</v>
      </c>
    </row>
    <row r="77" spans="1:13">
      <c r="B77" s="36" t="s">
        <v>81</v>
      </c>
      <c r="C77" s="82">
        <v>-132.41734722984268</v>
      </c>
      <c r="D77" s="82">
        <v>19</v>
      </c>
      <c r="E77" s="82">
        <v>-39</v>
      </c>
      <c r="F77" s="82">
        <v>10.473455489355079</v>
      </c>
      <c r="G77" s="397">
        <v>-142.57395034567284</v>
      </c>
      <c r="H77" s="82">
        <v>-124.0204565242492</v>
      </c>
      <c r="I77" s="455">
        <v>35.271729757625103</v>
      </c>
      <c r="J77" s="455">
        <v>42.45</v>
      </c>
      <c r="K77" s="455">
        <v>68.480422905042033</v>
      </c>
      <c r="L77" s="456">
        <v>22.153573434628566</v>
      </c>
      <c r="M77" s="455">
        <v>-170.98227310797017</v>
      </c>
    </row>
    <row r="78" spans="1:13">
      <c r="B78" s="36" t="s">
        <v>82</v>
      </c>
      <c r="C78" s="82">
        <v>-240.6842725210951</v>
      </c>
      <c r="D78" s="82">
        <v>-201</v>
      </c>
      <c r="E78" s="82">
        <v>-186</v>
      </c>
      <c r="F78" s="82">
        <v>-218.05415440940774</v>
      </c>
      <c r="G78" s="397">
        <v>-845.86836286408516</v>
      </c>
      <c r="H78" s="455">
        <v>-231.54869505172962</v>
      </c>
      <c r="I78" s="455">
        <v>-144.01240337270585</v>
      </c>
      <c r="J78" s="455">
        <v>-165.13</v>
      </c>
      <c r="K78" s="455">
        <v>-173.68168007438456</v>
      </c>
      <c r="L78" s="456">
        <v>-714.41129040751207</v>
      </c>
      <c r="M78" s="455">
        <v>-232.6016866984053</v>
      </c>
    </row>
    <row r="79" spans="1:13" ht="13.15">
      <c r="A79" s="13" t="s">
        <v>83</v>
      </c>
      <c r="B79" s="51"/>
      <c r="C79" s="81">
        <v>4.3766231481992293</v>
      </c>
      <c r="D79" s="81">
        <v>146.72948911745883</v>
      </c>
      <c r="E79" s="81">
        <v>174.14</v>
      </c>
      <c r="F79" s="81">
        <v>213.62379054026346</v>
      </c>
      <c r="G79" s="396">
        <v>538.83523026795228</v>
      </c>
      <c r="H79" s="454">
        <v>26.037155016909189</v>
      </c>
      <c r="I79" s="81">
        <v>234.46509298491728</v>
      </c>
      <c r="J79" s="81">
        <v>247.61360483238298</v>
      </c>
      <c r="K79" s="81">
        <v>290.86145687223745</v>
      </c>
      <c r="L79" s="396">
        <v>798.91067509396635</v>
      </c>
      <c r="M79" s="81">
        <v>-9.2049275937784785</v>
      </c>
    </row>
    <row r="80" spans="1:13">
      <c r="B80" s="36" t="s">
        <v>84</v>
      </c>
      <c r="C80" s="82">
        <v>-3.3477462663023299</v>
      </c>
      <c r="D80" s="82">
        <v>-45.904039881675267</v>
      </c>
      <c r="E80" s="82">
        <v>-24</v>
      </c>
      <c r="F80" s="82">
        <v>-40.351752331394088</v>
      </c>
      <c r="G80" s="397">
        <v>-113.70885246301999</v>
      </c>
      <c r="H80" s="82">
        <v>-10.880088056210299</v>
      </c>
      <c r="I80" s="82">
        <v>-32.252459953743006</v>
      </c>
      <c r="J80" s="82">
        <v>-64.959999999999994</v>
      </c>
      <c r="K80" s="82">
        <v>-33.985827395380007</v>
      </c>
      <c r="L80" s="397">
        <v>-142.08015403098602</v>
      </c>
      <c r="M80" s="82">
        <v>-8.9404868753025202</v>
      </c>
    </row>
    <row r="81" spans="1:13" ht="13.15">
      <c r="A81" s="15" t="s">
        <v>85</v>
      </c>
      <c r="B81" s="51"/>
      <c r="C81" s="81">
        <v>1.0288768818968994</v>
      </c>
      <c r="D81" s="81">
        <v>100.82544923578352</v>
      </c>
      <c r="E81" s="81">
        <v>150</v>
      </c>
      <c r="F81" s="81">
        <v>173.27203820886936</v>
      </c>
      <c r="G81" s="396">
        <v>425.1263778049323</v>
      </c>
      <c r="H81" s="81">
        <v>15.15706696069889</v>
      </c>
      <c r="I81" s="81">
        <v>202.21263303117428</v>
      </c>
      <c r="J81" s="81">
        <v>182.653604832383</v>
      </c>
      <c r="K81" s="81">
        <v>256.87562947685745</v>
      </c>
      <c r="L81" s="396">
        <v>656.83052106298032</v>
      </c>
      <c r="M81" s="81">
        <v>-18.145414469080997</v>
      </c>
    </row>
    <row r="82" spans="1:13">
      <c r="B82" s="36" t="s">
        <v>86</v>
      </c>
      <c r="C82" s="82">
        <v>-95.010086176499101</v>
      </c>
      <c r="D82" s="82">
        <v>-126</v>
      </c>
      <c r="E82" s="82">
        <v>-126</v>
      </c>
      <c r="F82" s="82">
        <v>-122.73122371951268</v>
      </c>
      <c r="G82" s="397">
        <v>-469.90068441320796</v>
      </c>
      <c r="H82" s="82">
        <v>-141.06364161016475</v>
      </c>
      <c r="I82" s="82">
        <v>-128.08444306881256</v>
      </c>
      <c r="J82" s="82">
        <v>-146.52000000000001</v>
      </c>
      <c r="K82" s="82">
        <v>-134.87413592013456</v>
      </c>
      <c r="L82" s="397">
        <v>-550.53738721858724</v>
      </c>
      <c r="M82" s="82">
        <v>-127.67200766859465</v>
      </c>
    </row>
    <row r="83" spans="1:13" ht="13.15">
      <c r="A83" s="15" t="s">
        <v>87</v>
      </c>
      <c r="B83" s="51"/>
      <c r="C83" s="81">
        <v>-93.981209294602195</v>
      </c>
      <c r="D83" s="81">
        <v>-25.190544183047706</v>
      </c>
      <c r="E83" s="81">
        <v>24</v>
      </c>
      <c r="F83" s="81">
        <v>50.540814489356677</v>
      </c>
      <c r="G83" s="396">
        <v>-44.774306608275651</v>
      </c>
      <c r="H83" s="81">
        <v>-125.90657464946585</v>
      </c>
      <c r="I83" s="81">
        <v>74.128189962361688</v>
      </c>
      <c r="J83" s="81">
        <v>36.133604832382986</v>
      </c>
      <c r="K83" s="81">
        <v>122.00149355672289</v>
      </c>
      <c r="L83" s="396">
        <v>106.29313384439308</v>
      </c>
      <c r="M83" s="81">
        <v>-145.81742213767563</v>
      </c>
    </row>
    <row r="84" spans="1:13" ht="13.15">
      <c r="A84" s="15"/>
      <c r="B84" s="14" t="s">
        <v>119</v>
      </c>
      <c r="C84" s="82">
        <v>51.178200020000006</v>
      </c>
      <c r="D84" s="82">
        <v>53.928200020000006</v>
      </c>
      <c r="E84" s="82">
        <v>76</v>
      </c>
      <c r="F84" s="82">
        <v>56.00540259000001</v>
      </c>
      <c r="G84" s="397">
        <v>237.04000265000002</v>
      </c>
      <c r="H84" s="82">
        <v>23.678200019999998</v>
      </c>
      <c r="I84" s="82">
        <v>34.678200020000006</v>
      </c>
      <c r="J84" s="82">
        <v>8.64</v>
      </c>
      <c r="K84" s="82">
        <v>4.0354483479041665</v>
      </c>
      <c r="L84" s="397">
        <v>71.086333400000001</v>
      </c>
      <c r="M84" s="82">
        <v>3.0553337637684306E-16</v>
      </c>
    </row>
    <row r="85" spans="1:13">
      <c r="B85" s="14" t="s">
        <v>88</v>
      </c>
      <c r="C85" s="82">
        <v>-11.413916667797201</v>
      </c>
      <c r="D85" s="82">
        <v>-0.94628700096959983</v>
      </c>
      <c r="E85" s="82">
        <v>0</v>
      </c>
      <c r="F85" s="82">
        <v>-0.48190291301370053</v>
      </c>
      <c r="G85" s="397">
        <v>-12.8421077715237</v>
      </c>
      <c r="H85" s="82">
        <v>0</v>
      </c>
      <c r="I85" s="82">
        <v>-2.26862823961299</v>
      </c>
      <c r="J85" s="82">
        <v>-2.64</v>
      </c>
      <c r="K85" s="82">
        <v>0</v>
      </c>
      <c r="L85" s="397">
        <v>-4.90505680777596</v>
      </c>
      <c r="M85" s="82">
        <v>-2.8587480454074097</v>
      </c>
    </row>
    <row r="86" spans="1:13" ht="13.15">
      <c r="A86" s="13" t="s">
        <v>89</v>
      </c>
      <c r="B86" s="51"/>
      <c r="C86" s="81">
        <v>-54.216925942399392</v>
      </c>
      <c r="D86" s="81">
        <v>27.791368835982677</v>
      </c>
      <c r="E86" s="81">
        <v>100</v>
      </c>
      <c r="F86" s="81">
        <v>106.064314166343</v>
      </c>
      <c r="G86" s="396">
        <v>179.42358827020067</v>
      </c>
      <c r="H86" s="81">
        <v>-102.22837462946585</v>
      </c>
      <c r="I86" s="81">
        <v>106.5377617427487</v>
      </c>
      <c r="J86" s="81">
        <v>42.133604832382986</v>
      </c>
      <c r="K86" s="81">
        <v>126.03694190462706</v>
      </c>
      <c r="L86" s="396">
        <v>172.47441043661712</v>
      </c>
      <c r="M86" s="81">
        <v>-148.67617018308303</v>
      </c>
    </row>
    <row r="87" spans="1:13" ht="13.15">
      <c r="A87" s="13"/>
      <c r="B87" s="51"/>
      <c r="C87" s="55"/>
      <c r="D87" s="55"/>
      <c r="E87" s="55"/>
      <c r="G87" s="415"/>
      <c r="L87" s="415"/>
    </row>
    <row r="88" spans="1:13">
      <c r="G88" s="415"/>
      <c r="L88" s="415"/>
    </row>
    <row r="89" spans="1:13" ht="13.15">
      <c r="A89" s="8" t="s">
        <v>90</v>
      </c>
      <c r="B89" s="77"/>
      <c r="C89" s="77"/>
      <c r="D89" s="77"/>
      <c r="E89" s="77"/>
      <c r="F89" s="77"/>
      <c r="G89" s="77"/>
      <c r="H89" s="77"/>
      <c r="I89" s="77"/>
      <c r="J89" s="77"/>
      <c r="K89" s="77"/>
      <c r="L89" s="77"/>
      <c r="M89" s="77"/>
    </row>
    <row r="90" spans="1:13">
      <c r="G90" s="415"/>
      <c r="L90" s="415"/>
    </row>
    <row r="91" spans="1:13" ht="13.15">
      <c r="A91" s="13" t="s">
        <v>9</v>
      </c>
      <c r="B91" s="51"/>
      <c r="C91" s="64"/>
      <c r="D91" s="64"/>
      <c r="E91" s="64"/>
      <c r="G91" s="415"/>
      <c r="L91" s="415"/>
    </row>
    <row r="92" spans="1:13">
      <c r="B92" s="14" t="s">
        <v>91</v>
      </c>
      <c r="C92" s="65">
        <v>9193.1674409132593</v>
      </c>
      <c r="D92" s="65">
        <v>9602.4512753824583</v>
      </c>
      <c r="E92" s="65">
        <v>10124.4318541057</v>
      </c>
      <c r="F92" s="65">
        <v>10210.234168700499</v>
      </c>
      <c r="G92" s="408">
        <v>10210.234168700499</v>
      </c>
      <c r="H92" s="65">
        <v>9731.1467219806</v>
      </c>
      <c r="I92" s="65">
        <v>10013.874398284599</v>
      </c>
      <c r="J92" s="65">
        <v>9829.4252487106296</v>
      </c>
      <c r="K92" s="65">
        <v>10114.3656349223</v>
      </c>
      <c r="L92" s="408">
        <v>10114.3656349223</v>
      </c>
      <c r="M92" s="65">
        <v>9819.8467626544498</v>
      </c>
    </row>
    <row r="93" spans="1:13">
      <c r="B93" s="14" t="s">
        <v>92</v>
      </c>
      <c r="C93" s="65">
        <v>2157.23602104171</v>
      </c>
      <c r="D93" s="65">
        <v>2065.1899140405203</v>
      </c>
      <c r="E93" s="65">
        <v>1801.0680216372</v>
      </c>
      <c r="F93" s="65">
        <v>2641.30269292917</v>
      </c>
      <c r="G93" s="408">
        <v>2641.30269292917</v>
      </c>
      <c r="H93" s="65">
        <v>2962.1868974967902</v>
      </c>
      <c r="I93" s="65">
        <v>2534.0407495886302</v>
      </c>
      <c r="J93" s="65">
        <v>2498.4961109874798</v>
      </c>
      <c r="K93" s="65">
        <v>2306.5829951328997</v>
      </c>
      <c r="L93" s="408">
        <v>2306.5829951328997</v>
      </c>
      <c r="M93" s="65">
        <v>1967.3289421798702</v>
      </c>
    </row>
    <row r="94" spans="1:13">
      <c r="B94" s="14" t="s">
        <v>93</v>
      </c>
      <c r="C94" s="65">
        <v>5.5697488398915507</v>
      </c>
      <c r="D94" s="65">
        <v>8.3062510568094812</v>
      </c>
      <c r="E94" s="65">
        <v>4.6235449897123999</v>
      </c>
      <c r="F94" s="65">
        <v>4.5822983852020496</v>
      </c>
      <c r="G94" s="408">
        <v>4.5822983852020496</v>
      </c>
      <c r="H94" s="65">
        <v>4.1139807287101906</v>
      </c>
      <c r="I94" s="65">
        <v>4.0069477065877601</v>
      </c>
      <c r="J94" s="65">
        <v>1.74903275845897</v>
      </c>
      <c r="K94" s="65">
        <v>0.90063846810133996</v>
      </c>
      <c r="L94" s="408">
        <v>0.90063846810133996</v>
      </c>
      <c r="M94" s="65">
        <v>0.53745696299816603</v>
      </c>
    </row>
    <row r="95" spans="1:13" ht="13.15">
      <c r="A95" s="13" t="s">
        <v>94</v>
      </c>
      <c r="B95" s="51"/>
      <c r="C95" s="64">
        <v>11355.97321079486</v>
      </c>
      <c r="D95" s="64">
        <v>11675.947440479787</v>
      </c>
      <c r="E95" s="64">
        <v>11930.123420732612</v>
      </c>
      <c r="F95" s="64">
        <v>12856.119160014801</v>
      </c>
      <c r="G95" s="407">
        <v>12856.119160014801</v>
      </c>
      <c r="H95" s="64">
        <v>12697.4476002061</v>
      </c>
      <c r="I95" s="64">
        <v>12551.922095579817</v>
      </c>
      <c r="J95" s="64">
        <v>12329.670392456568</v>
      </c>
      <c r="K95" s="64">
        <v>12421.849268523301</v>
      </c>
      <c r="L95" s="407">
        <v>12421.849268523301</v>
      </c>
      <c r="M95" s="64">
        <v>11787.713161797319</v>
      </c>
    </row>
    <row r="96" spans="1:13" ht="13.15">
      <c r="A96" s="57"/>
      <c r="B96" s="2"/>
      <c r="C96" s="67"/>
      <c r="D96" s="67"/>
      <c r="E96" s="67"/>
      <c r="F96" s="67"/>
      <c r="G96" s="409"/>
      <c r="H96" s="67"/>
      <c r="I96" s="67"/>
      <c r="J96" s="67"/>
      <c r="K96" s="67"/>
      <c r="L96" s="409"/>
      <c r="M96" s="67"/>
    </row>
    <row r="97" spans="1:15" ht="13.15">
      <c r="A97" s="57" t="s">
        <v>95</v>
      </c>
      <c r="B97" s="2"/>
      <c r="C97" s="66"/>
      <c r="D97" s="66"/>
      <c r="E97" s="66"/>
      <c r="F97" s="66"/>
      <c r="G97" s="410"/>
      <c r="H97" s="66"/>
      <c r="I97" s="66"/>
      <c r="J97" s="66"/>
      <c r="K97" s="66"/>
      <c r="L97" s="410"/>
      <c r="M97" s="66"/>
    </row>
    <row r="98" spans="1:15">
      <c r="B98" s="14" t="s">
        <v>96</v>
      </c>
      <c r="C98" s="65">
        <v>2559.51185306149</v>
      </c>
      <c r="D98" s="65">
        <v>2343.3992720228498</v>
      </c>
      <c r="E98" s="65">
        <v>2172.2440557934301</v>
      </c>
      <c r="F98" s="65">
        <v>2409.5621055434203</v>
      </c>
      <c r="G98" s="408">
        <v>2409.5621055434203</v>
      </c>
      <c r="H98" s="65">
        <v>2184.9568666958703</v>
      </c>
      <c r="I98" s="65">
        <v>2106.07318825931</v>
      </c>
      <c r="J98" s="65">
        <v>2059.3399406427202</v>
      </c>
      <c r="K98" s="65">
        <v>2058.87258849706</v>
      </c>
      <c r="L98" s="408">
        <v>2058.87258849706</v>
      </c>
      <c r="M98" s="65">
        <v>2057.4182052798401</v>
      </c>
      <c r="O98" s="65"/>
    </row>
    <row r="99" spans="1:15">
      <c r="B99" s="14" t="s">
        <v>97</v>
      </c>
      <c r="C99" s="65">
        <v>261.89309446625799</v>
      </c>
      <c r="D99" s="65">
        <v>251.57404147400598</v>
      </c>
      <c r="E99" s="65">
        <v>226.48472426920398</v>
      </c>
      <c r="F99" s="65">
        <v>270.59163918145504</v>
      </c>
      <c r="G99" s="408">
        <v>270.59163918145504</v>
      </c>
      <c r="H99" s="65">
        <v>215.97693656932802</v>
      </c>
      <c r="I99" s="65">
        <v>218.52256828448299</v>
      </c>
      <c r="J99" s="65">
        <v>207.12614205969399</v>
      </c>
      <c r="K99" s="65">
        <v>215.270574861168</v>
      </c>
      <c r="L99" s="408">
        <v>215.270574861168</v>
      </c>
      <c r="M99" s="65">
        <v>188.26259072701998</v>
      </c>
    </row>
    <row r="100" spans="1:15" ht="13.15">
      <c r="A100" s="13" t="s">
        <v>98</v>
      </c>
      <c r="B100" s="51"/>
      <c r="C100" s="64">
        <v>2821.4049475277479</v>
      </c>
      <c r="D100" s="64">
        <v>2594.9733134968556</v>
      </c>
      <c r="E100" s="64">
        <v>2398.7287800626341</v>
      </c>
      <c r="F100" s="64">
        <v>2680.1537447248802</v>
      </c>
      <c r="G100" s="407">
        <v>2680.1537447248802</v>
      </c>
      <c r="H100" s="64">
        <v>2400.9338032651999</v>
      </c>
      <c r="I100" s="64">
        <v>2324.595756543793</v>
      </c>
      <c r="J100" s="64">
        <v>2266.466082702414</v>
      </c>
      <c r="K100" s="64">
        <v>2274.1431633582279</v>
      </c>
      <c r="L100" s="407">
        <v>2274.1431633582279</v>
      </c>
      <c r="M100" s="64">
        <v>2245.68079600686</v>
      </c>
    </row>
    <row r="101" spans="1:15">
      <c r="B101" s="14" t="s">
        <v>99</v>
      </c>
      <c r="C101" s="65">
        <v>5745.8124771704497</v>
      </c>
      <c r="D101" s="65">
        <v>6450.7538233299902</v>
      </c>
      <c r="E101" s="65">
        <v>6927.7356631556304</v>
      </c>
      <c r="F101" s="65">
        <v>7769.5102804529197</v>
      </c>
      <c r="G101" s="408">
        <v>7769.5102804529197</v>
      </c>
      <c r="H101" s="65">
        <v>8198.5101712580908</v>
      </c>
      <c r="I101" s="65">
        <v>7978.3472911235103</v>
      </c>
      <c r="J101" s="65">
        <v>7862.9352686198399</v>
      </c>
      <c r="K101" s="65">
        <v>7539.8394524637197</v>
      </c>
      <c r="L101" s="408">
        <v>7539.8394524637197</v>
      </c>
      <c r="M101" s="65">
        <v>7136.1418688099402</v>
      </c>
    </row>
    <row r="102" spans="1:15">
      <c r="B102" s="14" t="s">
        <v>100</v>
      </c>
      <c r="C102" s="65">
        <v>2788.3385169194003</v>
      </c>
      <c r="D102" s="65">
        <v>2629.8037294616297</v>
      </c>
      <c r="E102" s="65">
        <v>2603.5670139016902</v>
      </c>
      <c r="F102" s="65">
        <v>2406.3637182019197</v>
      </c>
      <c r="G102" s="408">
        <v>2406.3637182019197</v>
      </c>
      <c r="H102" s="65">
        <v>2097.9110677411004</v>
      </c>
      <c r="I102" s="65">
        <v>2248.8870825705399</v>
      </c>
      <c r="J102" s="65">
        <v>2200.1770160303399</v>
      </c>
      <c r="K102" s="65">
        <v>2607.77465628341</v>
      </c>
      <c r="L102" s="408">
        <v>2607.77465628341</v>
      </c>
      <c r="M102" s="65">
        <v>2405.7985595504101</v>
      </c>
    </row>
    <row r="103" spans="1:15">
      <c r="B103" s="14" t="s">
        <v>101</v>
      </c>
      <c r="C103" s="65">
        <v>0.41574985212750604</v>
      </c>
      <c r="D103" s="65">
        <v>0.41451677221327204</v>
      </c>
      <c r="E103" s="65">
        <v>8.9616000000019194E-2</v>
      </c>
      <c r="F103" s="65">
        <v>8.9616000000019097E-2</v>
      </c>
      <c r="G103" s="408">
        <v>8.9616000000019097E-2</v>
      </c>
      <c r="H103" s="65">
        <v>8.9616000000000001E-2</v>
      </c>
      <c r="I103" s="65">
        <v>8.9616000000000001E-2</v>
      </c>
      <c r="J103" s="65">
        <v>8.9616000000000001E-2</v>
      </c>
      <c r="K103" s="65">
        <v>8.9616000000000001E-2</v>
      </c>
      <c r="L103" s="408">
        <v>8.9616000000000001E-2</v>
      </c>
      <c r="M103" s="65">
        <v>8.9616000000000001E-2</v>
      </c>
    </row>
    <row r="104" spans="1:15" ht="13.15">
      <c r="A104" s="13" t="s">
        <v>102</v>
      </c>
      <c r="B104" s="51"/>
      <c r="C104" s="64">
        <v>11355.971691469726</v>
      </c>
      <c r="D104" s="64">
        <v>11675.945383060687</v>
      </c>
      <c r="E104" s="64">
        <v>11930.121073119955</v>
      </c>
      <c r="F104" s="64">
        <v>12856.117359379699</v>
      </c>
      <c r="G104" s="407">
        <v>12856.117359379699</v>
      </c>
      <c r="H104" s="64">
        <v>12697.4446582644</v>
      </c>
      <c r="I104" s="64">
        <v>12551.919746237843</v>
      </c>
      <c r="J104" s="64">
        <v>12329.667983352594</v>
      </c>
      <c r="K104" s="64">
        <v>12421.846888105358</v>
      </c>
      <c r="L104" s="407">
        <v>12421.846888105358</v>
      </c>
      <c r="M104" s="64">
        <v>11787.71084036721</v>
      </c>
    </row>
    <row r="105" spans="1:15">
      <c r="G105" s="415"/>
      <c r="L105" s="415"/>
    </row>
    <row r="106" spans="1:15" ht="13.15">
      <c r="A106" s="8" t="s">
        <v>103</v>
      </c>
      <c r="B106" s="77"/>
      <c r="C106" s="77"/>
      <c r="D106" s="77"/>
      <c r="E106" s="77"/>
      <c r="F106" s="77"/>
      <c r="G106" s="77"/>
      <c r="H106" s="77"/>
      <c r="I106" s="77"/>
      <c r="J106" s="77"/>
      <c r="K106" s="77"/>
      <c r="L106" s="77"/>
      <c r="M106" s="77"/>
    </row>
    <row r="107" spans="1:15">
      <c r="G107" s="415"/>
      <c r="L107" s="415"/>
    </row>
    <row r="108" spans="1:15" ht="13.15">
      <c r="A108" s="13" t="s">
        <v>486</v>
      </c>
      <c r="B108" s="51"/>
      <c r="C108" s="64">
        <v>5654.7820482671477</v>
      </c>
      <c r="D108" s="64">
        <v>5981</v>
      </c>
      <c r="E108" s="64">
        <v>6332</v>
      </c>
      <c r="F108" s="64">
        <v>7035.8058944251052</v>
      </c>
      <c r="G108" s="407">
        <v>7035.8058944251052</v>
      </c>
      <c r="H108" s="64">
        <v>7377.6487684952153</v>
      </c>
      <c r="I108" s="64">
        <v>6972</v>
      </c>
      <c r="J108" s="64">
        <v>6897.2480524621487</v>
      </c>
      <c r="K108" s="64">
        <v>6711.3299073413264</v>
      </c>
      <c r="L108" s="407">
        <v>6711.3299073413264</v>
      </c>
      <c r="M108" s="64">
        <v>6412.2068140438769</v>
      </c>
    </row>
    <row r="109" spans="1:15">
      <c r="B109" s="14" t="s">
        <v>402</v>
      </c>
      <c r="C109" s="65">
        <v>2399.851910298351</v>
      </c>
      <c r="D109" s="65">
        <v>2351.6472507690487</v>
      </c>
      <c r="E109" s="65">
        <v>2499</v>
      </c>
      <c r="F109" s="65">
        <v>3535.3567036000818</v>
      </c>
      <c r="G109" s="408">
        <v>3535.3567036000818</v>
      </c>
      <c r="H109" s="65">
        <v>4127</v>
      </c>
      <c r="I109" s="65">
        <v>3768</v>
      </c>
      <c r="J109" s="65">
        <v>3752</v>
      </c>
      <c r="K109" s="65">
        <v>3384.0609872545215</v>
      </c>
      <c r="L109" s="408">
        <v>3384.0609872545215</v>
      </c>
      <c r="M109" s="65">
        <v>3058.2068140438769</v>
      </c>
    </row>
    <row r="110" spans="1:15">
      <c r="B110" s="14" t="s">
        <v>403</v>
      </c>
      <c r="C110" s="65">
        <v>3254.9301379687968</v>
      </c>
      <c r="D110" s="65">
        <v>2688</v>
      </c>
      <c r="E110" s="65">
        <v>2886</v>
      </c>
      <c r="F110" s="65">
        <v>2437.0218357968356</v>
      </c>
      <c r="G110" s="408">
        <v>2437.0218357968356</v>
      </c>
      <c r="H110" s="65">
        <v>2282.4</v>
      </c>
      <c r="I110" s="65">
        <v>2192</v>
      </c>
      <c r="J110" s="370">
        <v>2153</v>
      </c>
      <c r="K110" s="370">
        <v>2306.6906068717326</v>
      </c>
      <c r="L110" s="408">
        <v>2306.6906068717326</v>
      </c>
      <c r="M110" s="65">
        <v>2354</v>
      </c>
    </row>
    <row r="111" spans="1:15" ht="13.15">
      <c r="A111" s="10"/>
      <c r="B111" s="14" t="s">
        <v>404</v>
      </c>
      <c r="C111" s="65">
        <v>877.13924343179929</v>
      </c>
      <c r="D111" s="65">
        <v>941.35274923095119</v>
      </c>
      <c r="E111" s="65">
        <v>947</v>
      </c>
      <c r="F111" s="65">
        <v>1063.4273550281878</v>
      </c>
      <c r="G111" s="408">
        <v>1063.4273550281878</v>
      </c>
      <c r="H111" s="65">
        <v>968.4</v>
      </c>
      <c r="I111" s="370">
        <v>1012</v>
      </c>
      <c r="J111" s="370">
        <v>992</v>
      </c>
      <c r="K111" s="370">
        <v>1020.5783132150722</v>
      </c>
      <c r="L111" s="408">
        <v>1020.5783132150722</v>
      </c>
      <c r="M111" s="65">
        <v>1000</v>
      </c>
    </row>
    <row r="112" spans="1:15" ht="13.15">
      <c r="A112" s="10"/>
      <c r="B112" s="14"/>
      <c r="C112" s="65"/>
      <c r="D112" s="65"/>
      <c r="E112" s="65"/>
      <c r="F112" s="65"/>
      <c r="G112" s="408"/>
      <c r="H112" s="65"/>
      <c r="I112" s="370"/>
      <c r="J112" s="370"/>
      <c r="K112" s="370"/>
      <c r="L112" s="408"/>
      <c r="M112" s="65"/>
    </row>
    <row r="113" spans="1:13" ht="13.15">
      <c r="A113" s="13" t="s">
        <v>106</v>
      </c>
      <c r="B113" s="51"/>
      <c r="C113" s="64">
        <v>995.95156786122038</v>
      </c>
      <c r="D113" s="64">
        <v>840</v>
      </c>
      <c r="E113" s="64">
        <v>636</v>
      </c>
      <c r="F113" s="64">
        <v>1165.790849223499</v>
      </c>
      <c r="G113" s="407">
        <v>1165.790849223499</v>
      </c>
      <c r="H113" s="64">
        <v>1546</v>
      </c>
      <c r="I113" s="369">
        <v>1187.1743496400154</v>
      </c>
      <c r="J113" s="369">
        <v>1144.2828147910323</v>
      </c>
      <c r="K113" s="369">
        <v>874.95388960864432</v>
      </c>
      <c r="L113" s="407">
        <v>874.95388960864432</v>
      </c>
      <c r="M113" s="64">
        <v>602.55960298282309</v>
      </c>
    </row>
    <row r="114" spans="1:13">
      <c r="B114" s="14" t="s">
        <v>104</v>
      </c>
      <c r="C114" s="65">
        <v>718.22380249572473</v>
      </c>
      <c r="D114" s="65">
        <v>412.29829340568529</v>
      </c>
      <c r="E114" s="65">
        <v>259</v>
      </c>
      <c r="F114" s="443">
        <v>765.12747828970032</v>
      </c>
      <c r="G114" s="444">
        <v>765.12747828970032</v>
      </c>
      <c r="H114" s="65">
        <v>1260</v>
      </c>
      <c r="I114" s="370">
        <v>888</v>
      </c>
      <c r="J114" s="370">
        <v>868.4</v>
      </c>
      <c r="K114" s="65">
        <v>495.88361741469441</v>
      </c>
      <c r="L114" s="408">
        <v>495.88361741469441</v>
      </c>
      <c r="M114" s="65">
        <v>345.37618751572978</v>
      </c>
    </row>
    <row r="115" spans="1:13">
      <c r="B115" s="14" t="s">
        <v>105</v>
      </c>
      <c r="C115" s="65">
        <v>277.72776536549566</v>
      </c>
      <c r="D115" s="65">
        <v>427.70170659431471</v>
      </c>
      <c r="E115" s="65">
        <v>377</v>
      </c>
      <c r="F115" s="443">
        <v>400.66337093379866</v>
      </c>
      <c r="G115" s="444">
        <v>400.66337093379866</v>
      </c>
      <c r="H115" s="65">
        <v>286.23446018417576</v>
      </c>
      <c r="I115" s="370">
        <v>299</v>
      </c>
      <c r="J115" s="370">
        <v>275.10000000000002</v>
      </c>
      <c r="K115" s="370">
        <v>379.0702721939499</v>
      </c>
      <c r="L115" s="408">
        <v>379.0702721939499</v>
      </c>
      <c r="M115" s="65">
        <v>257.18341546709331</v>
      </c>
    </row>
    <row r="116" spans="1:13" ht="13.15">
      <c r="A116" s="10"/>
      <c r="B116" s="2"/>
      <c r="C116" s="37"/>
      <c r="D116" s="37"/>
      <c r="E116" s="37"/>
      <c r="F116" s="37"/>
      <c r="G116" s="402"/>
      <c r="H116" s="37"/>
      <c r="I116" s="37"/>
      <c r="J116" s="37"/>
      <c r="K116" s="37"/>
      <c r="L116" s="408"/>
      <c r="M116" s="37"/>
    </row>
    <row r="117" spans="1:13" ht="13.15">
      <c r="A117" s="13" t="s">
        <v>356</v>
      </c>
      <c r="B117" s="51"/>
      <c r="C117" s="64">
        <v>4658.8304804059271</v>
      </c>
      <c r="D117" s="64">
        <v>5138.76662646165</v>
      </c>
      <c r="E117" s="64">
        <v>5696</v>
      </c>
      <c r="F117" s="64">
        <v>5870.015045201606</v>
      </c>
      <c r="G117" s="407">
        <v>5870.015045201606</v>
      </c>
      <c r="H117" s="64">
        <v>5831.4303658659874</v>
      </c>
      <c r="I117" s="64">
        <v>5784</v>
      </c>
      <c r="J117" s="64">
        <v>5752.9652376711165</v>
      </c>
      <c r="K117" s="64">
        <v>5836.3760177326803</v>
      </c>
      <c r="L117" s="407">
        <v>5836.3760177326803</v>
      </c>
      <c r="M117" s="64">
        <v>5810.0105629583895</v>
      </c>
    </row>
    <row r="118" spans="1:13">
      <c r="B118" s="14" t="s">
        <v>104</v>
      </c>
      <c r="C118" s="65">
        <v>1681.6281078026263</v>
      </c>
      <c r="D118" s="65">
        <v>2877.76662646165</v>
      </c>
      <c r="E118" s="65">
        <v>3188</v>
      </c>
      <c r="F118" s="443">
        <v>2770.2292253103815</v>
      </c>
      <c r="G118" s="444">
        <v>2770.2292253103815</v>
      </c>
      <c r="H118" s="445">
        <v>2866.8432279857388</v>
      </c>
      <c r="I118" s="65">
        <v>3891.5</v>
      </c>
      <c r="J118" s="65">
        <v>3900.5</v>
      </c>
      <c r="K118" s="65">
        <v>3908.7556830548974</v>
      </c>
      <c r="L118" s="408">
        <v>3908.7556830548974</v>
      </c>
      <c r="M118" s="65">
        <v>3713.1939784254828</v>
      </c>
    </row>
    <row r="119" spans="1:13">
      <c r="B119" s="14" t="s">
        <v>105</v>
      </c>
      <c r="C119" s="65">
        <v>2977.2023726033012</v>
      </c>
      <c r="D119" s="65">
        <v>2261</v>
      </c>
      <c r="E119" s="65">
        <v>2508</v>
      </c>
      <c r="F119" s="443">
        <v>3099.7858198912245</v>
      </c>
      <c r="G119" s="444">
        <v>3099.7858198912245</v>
      </c>
      <c r="H119" s="445">
        <v>2964.1498083867154</v>
      </c>
      <c r="I119" s="65">
        <v>1892.5</v>
      </c>
      <c r="J119" s="65">
        <v>1852.5</v>
      </c>
      <c r="K119" s="65">
        <v>1927.6203346777827</v>
      </c>
      <c r="L119" s="408">
        <v>1927.6203346777827</v>
      </c>
      <c r="M119" s="65">
        <v>2096.8165845329067</v>
      </c>
    </row>
    <row r="120" spans="1:13">
      <c r="C120" s="37"/>
      <c r="D120" s="37"/>
      <c r="E120" s="37"/>
      <c r="F120" s="37"/>
    </row>
    <row r="121" spans="1:13">
      <c r="F121" s="4"/>
      <c r="G121" s="4"/>
      <c r="H121" s="4"/>
      <c r="I121" s="4"/>
      <c r="J121" s="4"/>
      <c r="K121" s="4"/>
      <c r="L121" s="4"/>
      <c r="M121" s="4"/>
    </row>
    <row r="122" spans="1:13">
      <c r="A122" s="20" t="s">
        <v>111</v>
      </c>
      <c r="C122" s="117"/>
      <c r="D122" s="117"/>
      <c r="E122" s="117"/>
    </row>
    <row r="123" spans="1:13">
      <c r="B123" s="535" t="s">
        <v>112</v>
      </c>
    </row>
    <row r="124" spans="1:13" ht="14.25">
      <c r="B124" s="536" t="s">
        <v>484</v>
      </c>
    </row>
    <row r="125" spans="1:13">
      <c r="B125" s="20" t="s">
        <v>482</v>
      </c>
    </row>
    <row r="126" spans="1:13">
      <c r="B126" s="26" t="s">
        <v>113</v>
      </c>
      <c r="C126" s="117"/>
      <c r="D126" s="117"/>
      <c r="E126" s="117"/>
    </row>
    <row r="127" spans="1:13">
      <c r="B127" s="26" t="s">
        <v>405</v>
      </c>
    </row>
  </sheetData>
  <hyperlinks>
    <hyperlink ref="A1" location="Index!Print_Area"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48"/>
  <sheetViews>
    <sheetView showGridLines="0" zoomScale="80" zoomScaleNormal="80" zoomScaleSheetLayoutView="100" workbookViewId="0">
      <pane xSplit="2" ySplit="2" topLeftCell="C3" activePane="bottomRight" state="frozen"/>
      <selection activeCell="W43" sqref="W43"/>
      <selection pane="topRight" activeCell="W43" sqref="W43"/>
      <selection pane="bottomLeft" activeCell="W43" sqref="W43"/>
      <selection pane="bottomRight" activeCell="B48" sqref="B48"/>
    </sheetView>
  </sheetViews>
  <sheetFormatPr defaultColWidth="9.06640625" defaultRowHeight="12.75"/>
  <cols>
    <col min="1" max="1" width="5" style="5" customWidth="1"/>
    <col min="2" max="2" width="35.59765625" style="5" bestFit="1" customWidth="1"/>
    <col min="3" max="3" width="9.796875" style="30" bestFit="1" customWidth="1"/>
    <col min="4" max="5" width="9.06640625" style="30"/>
    <col min="6" max="6" width="11.06640625" style="2" bestFit="1" customWidth="1"/>
    <col min="7" max="7" width="11.796875" style="2" bestFit="1" customWidth="1"/>
    <col min="8" max="10" width="9.06640625" style="2"/>
    <col min="11" max="12" width="9.06640625" style="261"/>
    <col min="13" max="13" width="9.06640625" style="2"/>
    <col min="14" max="14" width="9.06640625" style="261"/>
    <col min="15" max="16384" width="9.06640625" style="2"/>
  </cols>
  <sheetData>
    <row r="1" spans="1:14" s="1" customFormat="1" ht="14.25">
      <c r="A1" s="529" t="s">
        <v>19</v>
      </c>
      <c r="B1" s="22"/>
      <c r="C1" s="52" t="s">
        <v>20</v>
      </c>
      <c r="D1" s="52" t="s">
        <v>298</v>
      </c>
      <c r="E1" s="52" t="s">
        <v>335</v>
      </c>
      <c r="F1" s="232" t="s">
        <v>345</v>
      </c>
      <c r="G1" s="232" t="s">
        <v>346</v>
      </c>
      <c r="H1" s="232" t="s">
        <v>377</v>
      </c>
      <c r="I1" s="232" t="s">
        <v>391</v>
      </c>
      <c r="J1" s="232" t="s">
        <v>400</v>
      </c>
      <c r="K1" s="232" t="s">
        <v>406</v>
      </c>
      <c r="L1" s="232" t="s">
        <v>407</v>
      </c>
      <c r="M1" s="232" t="s">
        <v>439</v>
      </c>
      <c r="N1" s="266"/>
    </row>
    <row r="2" spans="1:14" s="7" customFormat="1">
      <c r="B2" s="26"/>
      <c r="C2" s="32"/>
      <c r="D2" s="32"/>
      <c r="E2" s="32"/>
      <c r="K2" s="273"/>
      <c r="L2" s="273"/>
      <c r="N2" s="273"/>
    </row>
    <row r="3" spans="1:14" ht="13.15">
      <c r="A3" s="8" t="s">
        <v>143</v>
      </c>
      <c r="B3" s="8"/>
      <c r="C3" s="33"/>
      <c r="D3" s="33"/>
      <c r="E3" s="33"/>
      <c r="F3" s="33"/>
      <c r="G3" s="33"/>
      <c r="H3" s="33"/>
      <c r="I3" s="33"/>
      <c r="J3" s="33"/>
      <c r="K3" s="33"/>
      <c r="L3" s="33"/>
      <c r="M3" s="33"/>
    </row>
    <row r="4" spans="1:14" s="4" customFormat="1" ht="13.15">
      <c r="A4" s="149" t="s">
        <v>122</v>
      </c>
      <c r="B4" s="3"/>
      <c r="C4" s="34">
        <v>12487.098</v>
      </c>
      <c r="D4" s="34">
        <v>11888.370999999999</v>
      </c>
      <c r="E4" s="34">
        <v>12074.634</v>
      </c>
      <c r="F4" s="34">
        <v>12685.870999999999</v>
      </c>
      <c r="G4" s="398">
        <v>12685.870999999999</v>
      </c>
      <c r="H4" s="34">
        <v>11727.434999999999</v>
      </c>
      <c r="I4" s="34">
        <v>12812.474</v>
      </c>
      <c r="J4" s="34">
        <v>12427.483</v>
      </c>
      <c r="K4" s="34">
        <v>13111.151</v>
      </c>
      <c r="L4" s="398">
        <v>13111.151</v>
      </c>
      <c r="M4" s="34">
        <v>13545.096</v>
      </c>
      <c r="N4" s="268"/>
    </row>
    <row r="5" spans="1:14" s="4" customFormat="1" ht="13.15">
      <c r="A5" s="149" t="s">
        <v>144</v>
      </c>
      <c r="C5" s="37">
        <v>6914.0400000000009</v>
      </c>
      <c r="D5" s="37">
        <v>6442.7990000000009</v>
      </c>
      <c r="E5" s="37">
        <v>6458.5810000000001</v>
      </c>
      <c r="F5" s="37">
        <v>6459.9719999999998</v>
      </c>
      <c r="G5" s="402">
        <v>6459.9719999999998</v>
      </c>
      <c r="H5" s="37">
        <v>6230.3620000000001</v>
      </c>
      <c r="I5" s="37">
        <v>6548.067</v>
      </c>
      <c r="J5" s="37">
        <v>6726.5529999999999</v>
      </c>
      <c r="K5" s="37">
        <v>7141.4160000000002</v>
      </c>
      <c r="L5" s="402">
        <v>7141.4160000000002</v>
      </c>
      <c r="M5" s="37">
        <v>6956.5479999999998</v>
      </c>
      <c r="N5" s="268"/>
    </row>
    <row r="6" spans="1:14" s="4" customFormat="1" ht="12" customHeight="1">
      <c r="A6" s="6"/>
      <c r="C6" s="37"/>
      <c r="D6" s="37"/>
      <c r="E6" s="37"/>
      <c r="F6" s="37"/>
      <c r="G6" s="402"/>
      <c r="H6" s="37"/>
      <c r="I6" s="37"/>
      <c r="J6" s="37"/>
      <c r="K6" s="37"/>
      <c r="L6" s="402"/>
      <c r="M6" s="37"/>
      <c r="N6" s="268"/>
    </row>
    <row r="7" spans="1:14" s="1" customFormat="1" ht="13.15">
      <c r="A7" s="158" t="s">
        <v>126</v>
      </c>
      <c r="B7" s="158"/>
      <c r="C7" s="156">
        <v>2.3739709434444691</v>
      </c>
      <c r="D7" s="156">
        <v>2.4267254054250174</v>
      </c>
      <c r="E7" s="156">
        <v>2.6008405943604207</v>
      </c>
      <c r="F7" s="156">
        <v>2.5094846734719858</v>
      </c>
      <c r="G7" s="426">
        <v>2.4598172990628022</v>
      </c>
      <c r="H7" s="156">
        <v>2.3153877182350318</v>
      </c>
      <c r="I7" s="156">
        <v>2.2483300730871902</v>
      </c>
      <c r="J7" s="156">
        <v>2.4063719051645185</v>
      </c>
      <c r="K7" s="156">
        <v>2.4418448671744595</v>
      </c>
      <c r="L7" s="426">
        <v>2.3380903192745501</v>
      </c>
      <c r="M7" s="156">
        <v>2.1618003118642672</v>
      </c>
      <c r="N7" s="266"/>
    </row>
    <row r="8" spans="1:14" s="12" customFormat="1" hidden="1">
      <c r="B8" s="48"/>
      <c r="C8" s="157"/>
      <c r="D8" s="157"/>
      <c r="E8" s="157"/>
      <c r="F8" s="157"/>
      <c r="G8" s="427"/>
      <c r="H8" s="157"/>
      <c r="I8" s="157"/>
      <c r="J8" s="157"/>
      <c r="K8" s="157"/>
      <c r="L8" s="427"/>
      <c r="M8" s="157"/>
      <c r="N8" s="274"/>
    </row>
    <row r="9" spans="1:14" s="12" customFormat="1">
      <c r="A9" s="31"/>
      <c r="C9" s="79"/>
      <c r="D9" s="79"/>
      <c r="E9" s="79"/>
      <c r="G9" s="428"/>
      <c r="L9" s="428"/>
      <c r="N9" s="274"/>
    </row>
    <row r="10" spans="1:14" ht="13.15">
      <c r="A10" s="8" t="s">
        <v>145</v>
      </c>
      <c r="B10" s="33"/>
      <c r="C10" s="33"/>
      <c r="D10" s="33"/>
      <c r="E10" s="33"/>
      <c r="F10" s="33"/>
      <c r="G10" s="33"/>
      <c r="H10" s="33"/>
      <c r="I10" s="33"/>
      <c r="J10" s="33"/>
      <c r="K10" s="33"/>
      <c r="L10" s="33"/>
      <c r="M10" s="33"/>
    </row>
    <row r="11" spans="1:14" s="1" customFormat="1" ht="13.15">
      <c r="B11" s="1" t="s">
        <v>22</v>
      </c>
      <c r="C11" s="17">
        <v>91.226309063342654</v>
      </c>
      <c r="D11" s="17">
        <v>89.885626399005901</v>
      </c>
      <c r="E11" s="17">
        <v>95.9167318216723</v>
      </c>
      <c r="F11" s="17">
        <v>95.26506740956539</v>
      </c>
      <c r="G11" s="389">
        <v>372.29373469358603</v>
      </c>
      <c r="H11" s="17">
        <v>86.570712851563599</v>
      </c>
      <c r="I11" s="17">
        <v>84.038370347648211</v>
      </c>
      <c r="J11" s="17">
        <v>93.959787184502204</v>
      </c>
      <c r="K11" s="17">
        <v>94.657138006254797</v>
      </c>
      <c r="L11" s="389">
        <v>357.32224144529596</v>
      </c>
      <c r="M11" s="17">
        <v>86.610510502072302</v>
      </c>
      <c r="N11" s="266"/>
    </row>
    <row r="12" spans="1:14" s="28" customFormat="1" ht="10.5">
      <c r="B12" s="28" t="s">
        <v>146</v>
      </c>
      <c r="C12" s="147">
        <v>88.23817915146374</v>
      </c>
      <c r="D12" s="147">
        <v>86.729387256424005</v>
      </c>
      <c r="E12" s="147">
        <v>92.444270243406109</v>
      </c>
      <c r="F12" s="147">
        <v>92.121232770288202</v>
      </c>
      <c r="G12" s="419">
        <v>359.53306942158196</v>
      </c>
      <c r="H12" s="147">
        <v>83.39666546060451</v>
      </c>
      <c r="I12" s="147">
        <v>80.900963896730005</v>
      </c>
      <c r="J12" s="147">
        <v>89.355231868703697</v>
      </c>
      <c r="K12" s="147">
        <v>91.755893070602809</v>
      </c>
      <c r="L12" s="419">
        <v>345.40875429664101</v>
      </c>
      <c r="M12" s="147">
        <v>84.463687126449187</v>
      </c>
      <c r="N12" s="263"/>
    </row>
    <row r="13" spans="1:14" s="1" customFormat="1" ht="13.15">
      <c r="B13" s="1" t="s">
        <v>24</v>
      </c>
      <c r="C13" s="17">
        <v>2.113875674496752</v>
      </c>
      <c r="D13" s="17">
        <v>2.1060563246666604</v>
      </c>
      <c r="E13" s="17">
        <v>2.2828468297019398</v>
      </c>
      <c r="F13" s="17">
        <v>2.3207406827814201</v>
      </c>
      <c r="G13" s="389">
        <v>8.8235195116467811</v>
      </c>
      <c r="H13" s="17">
        <v>2.2700941033497903</v>
      </c>
      <c r="I13" s="17">
        <v>2.08719503848884</v>
      </c>
      <c r="J13" s="17">
        <v>1.70044710366524</v>
      </c>
      <c r="K13" s="17">
        <v>2.2603847966660102</v>
      </c>
      <c r="L13" s="389">
        <v>8.3181210421698797</v>
      </c>
      <c r="M13" s="17">
        <v>2.15860170078503</v>
      </c>
      <c r="N13" s="266"/>
    </row>
    <row r="14" spans="1:14" s="1" customFormat="1" ht="13.15">
      <c r="B14" s="28" t="s">
        <v>25</v>
      </c>
      <c r="C14" s="147">
        <v>0</v>
      </c>
      <c r="D14" s="147">
        <v>0</v>
      </c>
      <c r="E14" s="147">
        <v>0</v>
      </c>
      <c r="F14" s="147">
        <v>0</v>
      </c>
      <c r="G14" s="419">
        <v>0</v>
      </c>
      <c r="H14" s="147">
        <v>0</v>
      </c>
      <c r="I14" s="147">
        <v>0</v>
      </c>
      <c r="J14" s="147">
        <v>0</v>
      </c>
      <c r="K14" s="147">
        <v>0</v>
      </c>
      <c r="L14" s="419">
        <v>0</v>
      </c>
      <c r="M14" s="147">
        <v>0</v>
      </c>
      <c r="N14" s="266"/>
    </row>
    <row r="15" spans="1:14" s="28" customFormat="1" ht="10.5">
      <c r="B15" s="28" t="s">
        <v>26</v>
      </c>
      <c r="C15" s="147">
        <v>2.113875674496752</v>
      </c>
      <c r="D15" s="147">
        <v>2.1060563246666604</v>
      </c>
      <c r="E15" s="147">
        <v>2.2828468297019398</v>
      </c>
      <c r="F15" s="147">
        <v>2.3207406827814201</v>
      </c>
      <c r="G15" s="419">
        <v>8.8235195116467811</v>
      </c>
      <c r="H15" s="147">
        <v>2.2700941033497903</v>
      </c>
      <c r="I15" s="147">
        <v>2.08719503848884</v>
      </c>
      <c r="J15" s="147">
        <v>1.70044710366524</v>
      </c>
      <c r="K15" s="147">
        <v>2.2603847966660102</v>
      </c>
      <c r="L15" s="419">
        <v>8.3181210421698797</v>
      </c>
      <c r="M15" s="147">
        <v>2.15860170078503</v>
      </c>
      <c r="N15" s="263"/>
    </row>
    <row r="16" spans="1:14" s="1" customFormat="1" ht="13.15">
      <c r="B16" s="2" t="s">
        <v>27</v>
      </c>
      <c r="C16" s="18">
        <v>0.14852989000189609</v>
      </c>
      <c r="D16" s="18">
        <v>0.11121856738774483</v>
      </c>
      <c r="E16" s="18">
        <v>0.13639415116305997</v>
      </c>
      <c r="F16" s="18">
        <v>0.18210361944800013</v>
      </c>
      <c r="G16" s="394">
        <v>0.57824622800114867</v>
      </c>
      <c r="H16" s="18">
        <v>0.31844009307310728</v>
      </c>
      <c r="I16" s="18">
        <v>0.1363942499983466</v>
      </c>
      <c r="J16" s="18">
        <v>-1.7004471036652404</v>
      </c>
      <c r="K16" s="18">
        <v>0.11740425000118648</v>
      </c>
      <c r="L16" s="394">
        <v>0.77555843408015335</v>
      </c>
      <c r="M16" s="18">
        <v>0.11840424000146754</v>
      </c>
      <c r="N16" s="266"/>
    </row>
    <row r="17" spans="1:14" s="1" customFormat="1" ht="13.15">
      <c r="A17" s="1" t="s">
        <v>147</v>
      </c>
      <c r="C17" s="91">
        <v>93.488714627841304</v>
      </c>
      <c r="D17" s="91">
        <v>92.102901291060306</v>
      </c>
      <c r="E17" s="91">
        <v>98.335972802537299</v>
      </c>
      <c r="F17" s="91">
        <v>97.76791171179481</v>
      </c>
      <c r="G17" s="392">
        <v>381.69550043323397</v>
      </c>
      <c r="H17" s="91">
        <v>89.159247047986497</v>
      </c>
      <c r="I17" s="91">
        <v>86.261959636135401</v>
      </c>
      <c r="J17" s="91">
        <v>93.959787184502204</v>
      </c>
      <c r="K17" s="91">
        <v>97.034927052922001</v>
      </c>
      <c r="L17" s="392">
        <v>366.41592092154599</v>
      </c>
      <c r="M17" s="91">
        <v>88.887516442858796</v>
      </c>
      <c r="N17" s="266"/>
    </row>
    <row r="18" spans="1:14" s="1" customFormat="1" ht="13.15" hidden="1">
      <c r="B18" s="48"/>
      <c r="C18" s="50"/>
      <c r="D18" s="50"/>
      <c r="E18" s="50"/>
      <c r="F18" s="50"/>
      <c r="G18" s="393"/>
      <c r="H18" s="50"/>
      <c r="I18" s="50"/>
      <c r="J18" s="50"/>
      <c r="K18" s="50"/>
      <c r="L18" s="393"/>
      <c r="M18" s="50"/>
      <c r="N18" s="266"/>
    </row>
    <row r="19" spans="1:14" s="1" customFormat="1" ht="13.5" thickBot="1">
      <c r="B19" s="2" t="s">
        <v>30</v>
      </c>
      <c r="C19" s="18">
        <v>0.116309331667641</v>
      </c>
      <c r="D19" s="18">
        <v>9.9111688931301956E-2</v>
      </c>
      <c r="E19" s="18">
        <v>0</v>
      </c>
      <c r="F19" s="18">
        <v>3.2323396301094931E-2</v>
      </c>
      <c r="G19" s="394">
        <v>0.24178795751100779</v>
      </c>
      <c r="H19" s="18">
        <v>2.6401815631302838E-2</v>
      </c>
      <c r="I19" s="18">
        <v>5.584713001795194E-3</v>
      </c>
      <c r="J19" s="18">
        <v>8.2592957295020142E-3</v>
      </c>
      <c r="K19" s="18">
        <v>8.2592957295020142E-3</v>
      </c>
      <c r="L19" s="394">
        <v>8.2592957295020142E-3</v>
      </c>
      <c r="M19" s="18">
        <v>2.8781109976989683E-3</v>
      </c>
      <c r="N19" s="266"/>
    </row>
    <row r="20" spans="1:14" s="3" customFormat="1" ht="13.5" thickBot="1">
      <c r="A20" s="129" t="s">
        <v>138</v>
      </c>
      <c r="B20" s="200"/>
      <c r="C20" s="119">
        <v>93.524561705703633</v>
      </c>
      <c r="D20" s="119">
        <v>92.202012979991608</v>
      </c>
      <c r="E20" s="119">
        <v>98.335972802537299</v>
      </c>
      <c r="F20" s="119">
        <v>97.800235108095904</v>
      </c>
      <c r="G20" s="420">
        <v>381.93728839074498</v>
      </c>
      <c r="H20" s="119">
        <v>89.1856488636178</v>
      </c>
      <c r="I20" s="119">
        <v>86.267544349137196</v>
      </c>
      <c r="J20" s="119">
        <v>93.968046480231706</v>
      </c>
      <c r="K20" s="119">
        <v>97.053119855922304</v>
      </c>
      <c r="L20" s="420">
        <v>366.47435954890904</v>
      </c>
      <c r="M20" s="119">
        <v>88.890394553856495</v>
      </c>
      <c r="N20" s="267"/>
    </row>
    <row r="21" spans="1:14" s="9" customFormat="1">
      <c r="B21" s="40" t="s">
        <v>32</v>
      </c>
      <c r="C21" s="84">
        <v>-4.0628310976108528E-2</v>
      </c>
      <c r="D21" s="84">
        <v>-4.2505929980381961E-2</v>
      </c>
      <c r="E21" s="84">
        <v>-3.5409727778435665E-2</v>
      </c>
      <c r="F21" s="84">
        <v>-4.8470996668270705E-2</v>
      </c>
      <c r="G21" s="422">
        <v>-4.1768537737510394E-2</v>
      </c>
      <c r="H21" s="84">
        <v>-4.6393297792072893E-2</v>
      </c>
      <c r="I21" s="84">
        <v>-6.9026096545976898E-2</v>
      </c>
      <c r="J21" s="84">
        <v>-4.5141860704855971E-2</v>
      </c>
      <c r="K21" s="84">
        <v>-7.6391968930119066E-3</v>
      </c>
      <c r="L21" s="422">
        <v>-4.0485517680107823E-2</v>
      </c>
      <c r="M21" s="84">
        <v>-3.3105585206068947E-3</v>
      </c>
      <c r="N21" s="272"/>
    </row>
    <row r="22" spans="1:14" s="9" customFormat="1" hidden="1">
      <c r="B22" s="48"/>
      <c r="C22" s="84"/>
      <c r="D22" s="84"/>
      <c r="E22" s="84"/>
      <c r="F22" s="84"/>
      <c r="G22" s="422"/>
      <c r="H22" s="84"/>
      <c r="I22" s="84"/>
      <c r="J22" s="84"/>
      <c r="K22" s="84"/>
      <c r="L22" s="422"/>
      <c r="M22" s="84"/>
      <c r="N22" s="272"/>
    </row>
    <row r="23" spans="1:14">
      <c r="C23" s="84"/>
      <c r="D23" s="84"/>
      <c r="E23" s="84"/>
      <c r="F23" s="84"/>
      <c r="G23" s="422"/>
      <c r="H23" s="84"/>
      <c r="I23" s="84"/>
      <c r="J23" s="84"/>
      <c r="K23" s="84"/>
      <c r="L23" s="422"/>
      <c r="M23" s="84"/>
    </row>
    <row r="24" spans="1:14" s="11" customFormat="1" ht="13.15">
      <c r="A24" s="56" t="s">
        <v>37</v>
      </c>
      <c r="B24" s="10"/>
      <c r="C24" s="81">
        <v>-38.667828214018414</v>
      </c>
      <c r="D24" s="81">
        <v>-50.422921611795658</v>
      </c>
      <c r="E24" s="81">
        <v>-34.518638735097646</v>
      </c>
      <c r="F24" s="81">
        <v>-38.236691003409028</v>
      </c>
      <c r="G24" s="396">
        <v>-161.84607956431998</v>
      </c>
      <c r="H24" s="81">
        <v>-35.370705515656603</v>
      </c>
      <c r="I24" s="81">
        <v>-30.7840420730689</v>
      </c>
      <c r="J24" s="81">
        <v>-28.995931415490901</v>
      </c>
      <c r="K24" s="81">
        <v>-31.697397369417104</v>
      </c>
      <c r="L24" s="396">
        <v>-126.84807637363402</v>
      </c>
      <c r="M24" s="81">
        <v>-32.253981472832145</v>
      </c>
      <c r="N24" s="264"/>
    </row>
    <row r="25" spans="1:14">
      <c r="B25" s="26" t="s">
        <v>139</v>
      </c>
      <c r="C25" s="82">
        <v>-19.708786702672501</v>
      </c>
      <c r="D25" s="82">
        <v>-14.704646229526698</v>
      </c>
      <c r="E25" s="82">
        <v>-16.3764493835473</v>
      </c>
      <c r="F25" s="82">
        <v>-18.412630441147499</v>
      </c>
      <c r="G25" s="397">
        <v>-69.20251275689391</v>
      </c>
      <c r="H25" s="82">
        <v>-18.2816081043919</v>
      </c>
      <c r="I25" s="82">
        <v>-13.653972361786</v>
      </c>
      <c r="J25" s="82">
        <v>-14.223652892804001</v>
      </c>
      <c r="K25" s="82">
        <v>-18.885427824752298</v>
      </c>
      <c r="L25" s="397">
        <v>-65.044661183734192</v>
      </c>
      <c r="M25" s="82">
        <v>-16.6672780749339</v>
      </c>
    </row>
    <row r="26" spans="1:14">
      <c r="B26" s="26" t="s">
        <v>39</v>
      </c>
      <c r="C26" s="82">
        <v>-18.959041511345912</v>
      </c>
      <c r="D26" s="82">
        <v>-35.718275382268956</v>
      </c>
      <c r="E26" s="82">
        <v>-18.142189351550346</v>
      </c>
      <c r="F26" s="82">
        <v>-19.824060562261529</v>
      </c>
      <c r="G26" s="397">
        <v>-92.643566807426069</v>
      </c>
      <c r="H26" s="82">
        <v>-17.089097411264703</v>
      </c>
      <c r="I26" s="82">
        <v>-17.1300697112829</v>
      </c>
      <c r="J26" s="82">
        <v>-14.7722785226869</v>
      </c>
      <c r="K26" s="82">
        <v>-12.811969544664805</v>
      </c>
      <c r="L26" s="397">
        <v>-61.803415189899823</v>
      </c>
      <c r="M26" s="82">
        <v>-15.586703397898244</v>
      </c>
    </row>
    <row r="27" spans="1:14" s="3" customFormat="1" ht="13.15">
      <c r="A27" s="3" t="s">
        <v>109</v>
      </c>
      <c r="C27" s="81">
        <v>31.421539784612463</v>
      </c>
      <c r="D27" s="81">
        <v>13.510114849841749</v>
      </c>
      <c r="E27" s="81">
        <v>38.762514938329922</v>
      </c>
      <c r="F27" s="81">
        <v>33.429063163202542</v>
      </c>
      <c r="G27" s="396">
        <v>117</v>
      </c>
      <c r="H27" s="81">
        <v>29.551122051604899</v>
      </c>
      <c r="I27" s="81">
        <v>29</v>
      </c>
      <c r="J27" s="81">
        <v>32.299999999999997</v>
      </c>
      <c r="K27" s="81">
        <v>34.249336495344302</v>
      </c>
      <c r="L27" s="396">
        <v>125.173900259156</v>
      </c>
      <c r="M27" s="81">
        <v>30.623443314619703</v>
      </c>
      <c r="N27" s="267"/>
    </row>
    <row r="28" spans="1:14" s="9" customFormat="1">
      <c r="B28" s="9" t="s">
        <v>42</v>
      </c>
      <c r="C28" s="79">
        <v>0.3359709921281161</v>
      </c>
      <c r="D28" s="79">
        <v>0.14652733072946603</v>
      </c>
      <c r="E28" s="79">
        <v>0.39418448644593829</v>
      </c>
      <c r="F28" s="79">
        <v>0.341809640091911</v>
      </c>
      <c r="G28" s="421">
        <v>0.307</v>
      </c>
      <c r="H28" s="79">
        <v>0.33205256151836143</v>
      </c>
      <c r="I28" s="79">
        <v>0.33650997100939078</v>
      </c>
      <c r="J28" s="79">
        <v>0.34373386709486431</v>
      </c>
      <c r="K28" s="79">
        <v>0.35289268955174513</v>
      </c>
      <c r="L28" s="421">
        <v>0.34156250498188129</v>
      </c>
      <c r="M28" s="79">
        <v>0.34450790176283574</v>
      </c>
      <c r="N28" s="272"/>
    </row>
    <row r="29" spans="1:14" s="9" customFormat="1">
      <c r="B29" s="9" t="s">
        <v>43</v>
      </c>
      <c r="C29" s="357">
        <v>0.30923082435885263</v>
      </c>
      <c r="D29" s="357">
        <v>-0.43707854792326051</v>
      </c>
      <c r="E29" s="357">
        <v>0.29208383127766413</v>
      </c>
      <c r="F29" s="357">
        <v>0.59186015062869246</v>
      </c>
      <c r="G29" s="393">
        <v>0.19387755102040827</v>
      </c>
      <c r="H29" s="357">
        <v>-5.7515215395526904E-2</v>
      </c>
      <c r="I29" s="357">
        <v>0.71238054576988108</v>
      </c>
      <c r="J29" s="357">
        <v>-0.16723845861653014</v>
      </c>
      <c r="K29" s="357">
        <v>2.45276694841998E-2</v>
      </c>
      <c r="L29" s="393">
        <v>6.873055807934518E-2</v>
      </c>
      <c r="M29" s="357">
        <v>3.4000000000000002E-2</v>
      </c>
      <c r="N29" s="272"/>
    </row>
    <row r="30" spans="1:14" s="9" customFormat="1" hidden="1">
      <c r="B30" s="48"/>
      <c r="C30" s="357"/>
      <c r="D30" s="357"/>
      <c r="E30" s="357"/>
      <c r="F30" s="357"/>
      <c r="G30" s="393"/>
      <c r="H30" s="357"/>
      <c r="I30" s="357"/>
      <c r="J30" s="357"/>
      <c r="K30" s="357"/>
      <c r="L30" s="393"/>
      <c r="M30" s="357"/>
      <c r="N30" s="272"/>
    </row>
    <row r="31" spans="1:14" s="9" customFormat="1">
      <c r="B31" s="48"/>
      <c r="C31" s="50"/>
      <c r="D31" s="50"/>
      <c r="E31" s="50"/>
      <c r="F31" s="50"/>
      <c r="G31" s="393"/>
      <c r="H31" s="50"/>
      <c r="I31" s="50"/>
      <c r="J31" s="50"/>
      <c r="K31" s="50"/>
      <c r="L31" s="393"/>
      <c r="M31" s="50"/>
      <c r="N31" s="272"/>
    </row>
    <row r="32" spans="1:14" ht="13.15">
      <c r="A32" s="8" t="s">
        <v>71</v>
      </c>
      <c r="B32" s="8"/>
      <c r="C32" s="77"/>
      <c r="D32" s="77"/>
      <c r="E32" s="77"/>
      <c r="F32" s="77"/>
      <c r="G32" s="77"/>
      <c r="H32" s="77"/>
      <c r="I32" s="77"/>
      <c r="J32" s="77"/>
      <c r="K32" s="77"/>
      <c r="L32" s="77"/>
      <c r="M32" s="77"/>
    </row>
    <row r="33" spans="1:14" s="1" customFormat="1" ht="13.15">
      <c r="A33" s="63" t="s">
        <v>71</v>
      </c>
      <c r="B33" s="17"/>
      <c r="C33" s="81">
        <v>6.9240000000000004</v>
      </c>
      <c r="D33" s="81">
        <v>8.2200000000000006</v>
      </c>
      <c r="E33" s="81">
        <v>6.9187002573909027</v>
      </c>
      <c r="F33" s="81">
        <v>20.0552797346609</v>
      </c>
      <c r="G33" s="396">
        <v>41.740605354261199</v>
      </c>
      <c r="H33" s="81">
        <v>5.2785587797446194</v>
      </c>
      <c r="I33" s="81">
        <v>12.3556305262102</v>
      </c>
      <c r="J33" s="81">
        <v>10.7726179733286</v>
      </c>
      <c r="K33" s="81">
        <v>12.782974315075501</v>
      </c>
      <c r="L33" s="396">
        <v>41.189781594358898</v>
      </c>
      <c r="M33" s="81">
        <v>4.9583912336777605</v>
      </c>
      <c r="N33" s="266"/>
    </row>
    <row r="34" spans="1:14">
      <c r="A34" s="2"/>
      <c r="B34" s="2" t="s">
        <v>73</v>
      </c>
      <c r="C34" s="50">
        <v>7.4034027786069143E-2</v>
      </c>
      <c r="D34" s="50">
        <v>8.915206657997575E-2</v>
      </c>
      <c r="E34" s="50">
        <v>7.0304507772255456E-2</v>
      </c>
      <c r="F34" s="50">
        <v>0.20506371699919076</v>
      </c>
      <c r="G34" s="393">
        <v>0.10928654159464532</v>
      </c>
      <c r="H34" s="50">
        <v>5.9186190233549374E-2</v>
      </c>
      <c r="I34" s="50">
        <v>0.14322455356101457</v>
      </c>
      <c r="J34" s="50">
        <v>0.11464128900024396</v>
      </c>
      <c r="K34" s="50">
        <v>0.1317111117504737</v>
      </c>
      <c r="L34" s="393">
        <v>0.11239471608616532</v>
      </c>
      <c r="M34" s="50">
        <v>5.5780956520263769E-2</v>
      </c>
    </row>
    <row r="35" spans="1:14" ht="13.15">
      <c r="A35" s="1" t="s">
        <v>74</v>
      </c>
      <c r="B35" s="47"/>
      <c r="C35" s="81">
        <v>0</v>
      </c>
      <c r="D35" s="81">
        <v>0</v>
      </c>
      <c r="E35" s="81">
        <v>0</v>
      </c>
      <c r="F35" s="81">
        <v>0</v>
      </c>
      <c r="G35" s="396">
        <v>0</v>
      </c>
      <c r="H35" s="81">
        <v>0</v>
      </c>
      <c r="I35" s="81">
        <v>0</v>
      </c>
      <c r="J35" s="81">
        <v>0</v>
      </c>
      <c r="K35" s="81">
        <v>0</v>
      </c>
      <c r="L35" s="396">
        <v>0</v>
      </c>
      <c r="M35" s="81">
        <v>0</v>
      </c>
    </row>
    <row r="36" spans="1:14">
      <c r="A36" s="2"/>
      <c r="B36" s="83" t="s">
        <v>73</v>
      </c>
      <c r="C36" s="50">
        <v>0</v>
      </c>
      <c r="D36" s="50">
        <v>0</v>
      </c>
      <c r="E36" s="50">
        <v>0</v>
      </c>
      <c r="F36" s="50">
        <v>0</v>
      </c>
      <c r="G36" s="393">
        <v>0</v>
      </c>
      <c r="H36" s="50">
        <v>0</v>
      </c>
      <c r="I36" s="50">
        <v>0</v>
      </c>
      <c r="J36" s="50">
        <v>0</v>
      </c>
      <c r="K36" s="50">
        <v>0</v>
      </c>
      <c r="L36" s="393">
        <v>0</v>
      </c>
      <c r="M36" s="50">
        <v>0</v>
      </c>
    </row>
    <row r="37" spans="1:14" s="1" customFormat="1" ht="13.15">
      <c r="A37" s="1" t="s">
        <v>140</v>
      </c>
      <c r="C37" s="81">
        <v>0</v>
      </c>
      <c r="D37" s="81">
        <v>0</v>
      </c>
      <c r="E37" s="81">
        <v>12.029818343512499</v>
      </c>
      <c r="F37" s="81">
        <v>-1.1851636973000495E-2</v>
      </c>
      <c r="G37" s="396">
        <v>12.01796670653953</v>
      </c>
      <c r="H37" s="81">
        <v>0</v>
      </c>
      <c r="I37" s="81">
        <v>0</v>
      </c>
      <c r="J37" s="81">
        <v>0</v>
      </c>
      <c r="K37" s="81">
        <v>0</v>
      </c>
      <c r="L37" s="396">
        <v>0</v>
      </c>
      <c r="M37" s="81">
        <v>0</v>
      </c>
      <c r="N37" s="266"/>
    </row>
    <row r="38" spans="1:14">
      <c r="A38" s="2"/>
      <c r="B38" s="2" t="s">
        <v>73</v>
      </c>
      <c r="C38" s="50">
        <v>0</v>
      </c>
      <c r="D38" s="50">
        <v>0</v>
      </c>
      <c r="E38" s="50">
        <v>0.12224123401311143</v>
      </c>
      <c r="F38" s="50">
        <v>-1.2118209081911927E-4</v>
      </c>
      <c r="G38" s="393">
        <v>3.1465811461290009E-2</v>
      </c>
      <c r="H38" s="50">
        <v>0</v>
      </c>
      <c r="I38" s="50">
        <v>0</v>
      </c>
      <c r="J38" s="50">
        <v>0</v>
      </c>
      <c r="K38" s="50">
        <v>0</v>
      </c>
      <c r="L38" s="393">
        <v>0</v>
      </c>
      <c r="M38" s="50">
        <v>0</v>
      </c>
    </row>
    <row r="39" spans="1:14" s="3" customFormat="1" ht="13.15">
      <c r="A39" s="3" t="s">
        <v>76</v>
      </c>
      <c r="C39" s="81">
        <v>6.9240000000000004</v>
      </c>
      <c r="D39" s="81">
        <v>8.2200000000000006</v>
      </c>
      <c r="E39" s="81">
        <v>18.948518600903402</v>
      </c>
      <c r="F39" s="81">
        <v>20.043428097687901</v>
      </c>
      <c r="G39" s="396">
        <v>53.758572060800702</v>
      </c>
      <c r="H39" s="81">
        <v>5.2785587797446194</v>
      </c>
      <c r="I39" s="81">
        <v>12.3556305262102</v>
      </c>
      <c r="J39" s="81">
        <v>10.7726179733286</v>
      </c>
      <c r="K39" s="81">
        <v>12.782974315075501</v>
      </c>
      <c r="L39" s="396">
        <v>41.189781594358898</v>
      </c>
      <c r="M39" s="81">
        <v>4.9583912336777605</v>
      </c>
      <c r="N39" s="267"/>
    </row>
    <row r="40" spans="1:14" s="9" customFormat="1">
      <c r="B40" s="9" t="s">
        <v>77</v>
      </c>
      <c r="C40" s="50">
        <v>7.4034027786069143E-2</v>
      </c>
      <c r="D40" s="50">
        <v>8.915206657997575E-2</v>
      </c>
      <c r="E40" s="50">
        <v>0.19254574178536688</v>
      </c>
      <c r="F40" s="50">
        <v>0.20494253490837167</v>
      </c>
      <c r="G40" s="393">
        <v>0.14075235305593525</v>
      </c>
      <c r="H40" s="50">
        <v>5.9186190233549374E-2</v>
      </c>
      <c r="I40" s="50">
        <v>0.14322455356101457</v>
      </c>
      <c r="J40" s="50">
        <v>0.11464128900024396</v>
      </c>
      <c r="K40" s="50">
        <v>0.1317111117504737</v>
      </c>
      <c r="L40" s="393">
        <v>0.11239471608616532</v>
      </c>
      <c r="M40" s="50">
        <v>5.5780956520263769E-2</v>
      </c>
      <c r="N40" s="272"/>
    </row>
    <row r="41" spans="1:14">
      <c r="C41" s="78"/>
      <c r="D41" s="78"/>
      <c r="E41" s="78"/>
      <c r="G41" s="415"/>
      <c r="K41" s="2"/>
      <c r="L41" s="415"/>
    </row>
    <row r="42" spans="1:14">
      <c r="C42" s="80"/>
      <c r="D42" s="80"/>
      <c r="E42" s="80"/>
      <c r="G42" s="277"/>
      <c r="H42" s="436"/>
      <c r="I42" s="436"/>
      <c r="J42" s="277"/>
      <c r="M42" s="436"/>
    </row>
    <row r="43" spans="1:14" s="9" customFormat="1">
      <c r="A43" s="20" t="s">
        <v>141</v>
      </c>
      <c r="B43" s="2"/>
      <c r="C43" s="29"/>
      <c r="D43" s="29"/>
      <c r="E43" s="29"/>
      <c r="K43" s="272"/>
      <c r="L43" s="272"/>
      <c r="N43" s="272"/>
    </row>
    <row r="44" spans="1:14" s="21" customFormat="1">
      <c r="A44" s="20"/>
      <c r="B44" s="20" t="s">
        <v>148</v>
      </c>
      <c r="C44" s="35"/>
      <c r="D44" s="35"/>
      <c r="E44" s="35"/>
      <c r="K44" s="275"/>
      <c r="L44" s="275"/>
      <c r="N44" s="275"/>
    </row>
    <row r="45" spans="1:14">
      <c r="B45" s="20" t="s">
        <v>301</v>
      </c>
    </row>
    <row r="46" spans="1:14">
      <c r="B46" s="483" t="s">
        <v>485</v>
      </c>
    </row>
    <row r="47" spans="1:14">
      <c r="B47" s="26" t="s">
        <v>492</v>
      </c>
    </row>
    <row r="48" spans="1:14">
      <c r="B48" s="7" t="s">
        <v>113</v>
      </c>
    </row>
  </sheetData>
  <hyperlinks>
    <hyperlink ref="A1" location="Index!Print_Area"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J66"/>
  <sheetViews>
    <sheetView view="pageBreakPreview" zoomScaleNormal="100" zoomScaleSheetLayoutView="100" workbookViewId="0">
      <pane xSplit="2" ySplit="2" topLeftCell="C3" activePane="bottomRight" state="frozen"/>
      <selection activeCell="J49" sqref="J49"/>
      <selection pane="topRight" activeCell="J49" sqref="J49"/>
      <selection pane="bottomLeft" activeCell="J49" sqref="J49"/>
      <selection pane="bottomRight" activeCell="P21" sqref="P21"/>
    </sheetView>
  </sheetViews>
  <sheetFormatPr defaultColWidth="9.06640625" defaultRowHeight="12.75"/>
  <cols>
    <col min="1" max="1" width="4.59765625" style="2" customWidth="1"/>
    <col min="2" max="2" width="36.33203125" style="2" customWidth="1"/>
    <col min="3" max="5" width="9.06640625" style="78" customWidth="1"/>
    <col min="6" max="13" width="9.06640625" style="2"/>
    <col min="14" max="19" width="9.06640625" style="261"/>
    <col min="20" max="16384" width="9.06640625" style="2"/>
  </cols>
  <sheetData>
    <row r="1" spans="1:19" s="1" customFormat="1" ht="14.25">
      <c r="A1" s="529" t="s">
        <v>19</v>
      </c>
      <c r="B1" s="22"/>
      <c r="C1" s="52" t="s">
        <v>20</v>
      </c>
      <c r="D1" s="52" t="s">
        <v>298</v>
      </c>
      <c r="E1" s="52" t="s">
        <v>335</v>
      </c>
      <c r="F1" s="52" t="s">
        <v>345</v>
      </c>
      <c r="G1" s="1" t="s">
        <v>346</v>
      </c>
      <c r="H1" s="1" t="s">
        <v>377</v>
      </c>
      <c r="I1" s="1" t="s">
        <v>391</v>
      </c>
      <c r="J1" s="1" t="s">
        <v>400</v>
      </c>
      <c r="K1" s="1" t="s">
        <v>406</v>
      </c>
      <c r="L1" s="1" t="s">
        <v>407</v>
      </c>
      <c r="M1" s="1" t="s">
        <v>439</v>
      </c>
      <c r="N1" s="261"/>
      <c r="O1" s="261"/>
      <c r="P1" s="261"/>
      <c r="Q1" s="261"/>
      <c r="R1" s="261"/>
      <c r="S1" s="261"/>
    </row>
    <row r="2" spans="1:19" s="26" customFormat="1">
      <c r="C2" s="61"/>
      <c r="D2" s="61"/>
      <c r="E2" s="61"/>
      <c r="N2" s="263"/>
      <c r="O2" s="263"/>
      <c r="P2" s="263"/>
      <c r="Q2" s="263"/>
      <c r="R2" s="263"/>
      <c r="S2" s="263"/>
    </row>
    <row r="3" spans="1:19" s="27" customFormat="1" ht="13.15">
      <c r="A3" s="8" t="s">
        <v>121</v>
      </c>
      <c r="B3" s="8"/>
      <c r="C3" s="77"/>
      <c r="D3" s="77"/>
      <c r="E3" s="77"/>
      <c r="F3" s="77"/>
      <c r="G3" s="77"/>
      <c r="H3" s="77"/>
      <c r="I3" s="77"/>
      <c r="J3" s="77"/>
      <c r="K3" s="77"/>
      <c r="L3" s="77"/>
      <c r="M3" s="77"/>
      <c r="N3" s="262"/>
      <c r="O3" s="262"/>
      <c r="P3" s="262"/>
      <c r="Q3" s="262"/>
      <c r="R3" s="262"/>
      <c r="S3" s="262"/>
    </row>
    <row r="4" spans="1:19" s="3" customFormat="1" ht="13.15">
      <c r="A4" s="3" t="s">
        <v>122</v>
      </c>
      <c r="C4" s="91">
        <v>33891.438000000002</v>
      </c>
      <c r="D4" s="91">
        <v>37161.900999999998</v>
      </c>
      <c r="E4" s="91">
        <v>38588.216999999997</v>
      </c>
      <c r="F4" s="91">
        <v>39845.514999999999</v>
      </c>
      <c r="G4" s="392">
        <v>39845.514999999999</v>
      </c>
      <c r="H4" s="91">
        <v>39449.281000000003</v>
      </c>
      <c r="I4" s="91">
        <v>37777.002999999997</v>
      </c>
      <c r="J4" s="91">
        <v>39483.302000000003</v>
      </c>
      <c r="K4" s="91">
        <v>41734.39</v>
      </c>
      <c r="L4" s="392">
        <v>41734.39</v>
      </c>
      <c r="M4" s="91">
        <v>42804.9</v>
      </c>
      <c r="N4" s="268"/>
      <c r="O4" s="268"/>
      <c r="P4" s="268"/>
      <c r="Q4" s="268"/>
      <c r="R4" s="268"/>
      <c r="S4" s="268"/>
    </row>
    <row r="5" spans="1:19" s="3" customFormat="1" ht="13.15">
      <c r="B5" s="4" t="s">
        <v>123</v>
      </c>
      <c r="C5" s="18">
        <v>32597.448</v>
      </c>
      <c r="D5" s="18">
        <v>35759.631000000001</v>
      </c>
      <c r="E5" s="18">
        <v>37087.455999999998</v>
      </c>
      <c r="F5" s="18">
        <v>38327.400999999998</v>
      </c>
      <c r="G5" s="394">
        <v>38327.400999999998</v>
      </c>
      <c r="H5" s="18">
        <v>37927.968999999997</v>
      </c>
      <c r="I5" s="18">
        <v>36293.519999999997</v>
      </c>
      <c r="J5" s="18">
        <v>37920.74</v>
      </c>
      <c r="K5" s="18">
        <v>40170.256000000001</v>
      </c>
      <c r="L5" s="394">
        <v>40170.256000000001</v>
      </c>
      <c r="M5" s="18">
        <v>41227.866000000002</v>
      </c>
      <c r="N5" s="268"/>
      <c r="O5" s="268"/>
      <c r="P5" s="268"/>
      <c r="Q5" s="268"/>
      <c r="R5" s="268"/>
      <c r="S5" s="268"/>
    </row>
    <row r="6" spans="1:19" s="3" customFormat="1" ht="13.15">
      <c r="B6" s="4" t="s">
        <v>124</v>
      </c>
      <c r="C6" s="18">
        <v>10755.879000000001</v>
      </c>
      <c r="D6" s="18">
        <v>11946.711000000001</v>
      </c>
      <c r="E6" s="18">
        <v>13535.343000000001</v>
      </c>
      <c r="F6" s="18">
        <v>15398.397999999999</v>
      </c>
      <c r="G6" s="394">
        <v>15398.397999999999</v>
      </c>
      <c r="H6" s="18">
        <v>14876.016</v>
      </c>
      <c r="I6" s="18">
        <v>14289.884</v>
      </c>
      <c r="J6" s="18">
        <v>16329.966999999999</v>
      </c>
      <c r="K6" s="18">
        <v>18243.296999999999</v>
      </c>
      <c r="L6" s="394">
        <v>18243.296999999999</v>
      </c>
      <c r="M6" s="18">
        <v>18830.234999999997</v>
      </c>
      <c r="N6" s="268"/>
      <c r="O6" s="268"/>
      <c r="P6" s="268"/>
      <c r="Q6" s="268"/>
      <c r="R6" s="268"/>
      <c r="S6" s="268"/>
    </row>
    <row r="7" spans="1:19" s="3" customFormat="1" ht="13.15">
      <c r="B7" s="4" t="s">
        <v>125</v>
      </c>
      <c r="C7" s="18">
        <v>4544.7150000000001</v>
      </c>
      <c r="D7" s="18">
        <v>4824.1109999999999</v>
      </c>
      <c r="E7" s="18">
        <v>5017.5309999999999</v>
      </c>
      <c r="F7" s="18">
        <v>5134.4049999999997</v>
      </c>
      <c r="G7" s="394">
        <v>5134.4049999999997</v>
      </c>
      <c r="H7" s="18">
        <v>5078.3419999999996</v>
      </c>
      <c r="I7" s="18">
        <v>4635.7820000000002</v>
      </c>
      <c r="J7" s="18">
        <v>4773.4979999999996</v>
      </c>
      <c r="K7" s="18">
        <v>4920.027</v>
      </c>
      <c r="L7" s="394">
        <v>4920.027</v>
      </c>
      <c r="M7" s="18">
        <v>5059.527</v>
      </c>
      <c r="N7" s="268"/>
      <c r="O7" s="268"/>
      <c r="P7" s="268"/>
      <c r="Q7" s="268"/>
      <c r="R7" s="268"/>
      <c r="S7" s="268"/>
    </row>
    <row r="8" spans="1:19" s="3" customFormat="1" ht="12.75" customHeight="1">
      <c r="C8" s="18"/>
      <c r="D8" s="18"/>
      <c r="E8" s="18"/>
      <c r="F8" s="18"/>
      <c r="G8" s="394"/>
      <c r="H8" s="18"/>
      <c r="I8" s="18"/>
      <c r="J8" s="18"/>
      <c r="K8" s="18"/>
      <c r="L8" s="394"/>
      <c r="M8" s="18"/>
      <c r="N8" s="268"/>
      <c r="O8" s="268"/>
      <c r="P8" s="268"/>
      <c r="Q8" s="268"/>
      <c r="R8" s="268"/>
      <c r="S8" s="268"/>
    </row>
    <row r="9" spans="1:19" s="3" customFormat="1" ht="13.15">
      <c r="A9" s="158" t="s">
        <v>126</v>
      </c>
      <c r="B9" s="158"/>
      <c r="C9" s="38">
        <v>7.4855989314348719</v>
      </c>
      <c r="D9" s="38">
        <v>7.371705219585631</v>
      </c>
      <c r="E9" s="38">
        <v>7.0435678765965504</v>
      </c>
      <c r="F9" s="38">
        <v>7.2027731987204948</v>
      </c>
      <c r="G9" s="417">
        <v>7.2612783285910671</v>
      </c>
      <c r="H9" s="38">
        <v>6.9841595185696255</v>
      </c>
      <c r="I9" s="38">
        <v>6.4232809618061033</v>
      </c>
      <c r="J9" s="38">
        <v>6.7511649271573644</v>
      </c>
      <c r="K9" s="38">
        <v>6.7917536227248441</v>
      </c>
      <c r="L9" s="417">
        <v>6.6917982786355132</v>
      </c>
      <c r="M9" s="38">
        <v>6.5202384127578314</v>
      </c>
      <c r="N9" s="268"/>
      <c r="O9" s="268"/>
      <c r="P9" s="268"/>
      <c r="Q9" s="268"/>
      <c r="R9" s="268"/>
      <c r="S9" s="268"/>
    </row>
    <row r="10" spans="1:19" s="4" customFormat="1" hidden="1">
      <c r="A10" s="12"/>
      <c r="B10" s="48"/>
      <c r="C10" s="50"/>
      <c r="D10" s="50"/>
      <c r="E10" s="50"/>
      <c r="F10" s="50"/>
      <c r="G10" s="393"/>
      <c r="H10" s="50"/>
      <c r="I10" s="50"/>
      <c r="J10" s="50"/>
      <c r="K10" s="50"/>
      <c r="L10" s="393"/>
      <c r="M10" s="50"/>
      <c r="N10" s="268"/>
      <c r="O10" s="268"/>
      <c r="P10" s="268"/>
      <c r="Q10" s="268"/>
      <c r="R10" s="268"/>
      <c r="S10" s="268"/>
    </row>
    <row r="11" spans="1:19" s="4" customFormat="1">
      <c r="A11" s="12"/>
      <c r="B11" s="48"/>
      <c r="C11" s="19"/>
      <c r="D11" s="19"/>
      <c r="E11" s="19"/>
      <c r="G11" s="423"/>
      <c r="L11" s="423"/>
      <c r="N11" s="268"/>
      <c r="O11" s="268"/>
      <c r="P11" s="268"/>
      <c r="Q11" s="268"/>
      <c r="R11" s="268"/>
      <c r="S11" s="268"/>
    </row>
    <row r="12" spans="1:19" ht="13.15">
      <c r="A12" s="1" t="s">
        <v>127</v>
      </c>
      <c r="B12" s="1"/>
      <c r="C12" s="18"/>
      <c r="D12" s="18"/>
      <c r="E12" s="18"/>
      <c r="G12" s="415"/>
      <c r="L12" s="415"/>
    </row>
    <row r="13" spans="1:19" ht="13.15">
      <c r="A13" s="1"/>
      <c r="B13" s="198" t="s">
        <v>128</v>
      </c>
      <c r="G13" s="415"/>
      <c r="L13" s="415"/>
    </row>
    <row r="14" spans="1:19">
      <c r="B14" s="4" t="s">
        <v>129</v>
      </c>
      <c r="C14" s="18">
        <v>11230.67</v>
      </c>
      <c r="D14" s="18">
        <v>11431.548000000001</v>
      </c>
      <c r="E14" s="18">
        <v>11634.772000000001</v>
      </c>
      <c r="F14" s="18">
        <v>11841.915999999999</v>
      </c>
      <c r="G14" s="394">
        <v>11841.915999999999</v>
      </c>
      <c r="H14" s="18">
        <v>11928.825000000001</v>
      </c>
      <c r="I14" s="18">
        <v>11975.641</v>
      </c>
      <c r="J14" s="18">
        <v>12105.74</v>
      </c>
      <c r="K14" s="18">
        <v>12229.359</v>
      </c>
      <c r="L14" s="394">
        <v>12229.359</v>
      </c>
      <c r="M14" s="18">
        <v>12248.405000000001</v>
      </c>
    </row>
    <row r="15" spans="1:19">
      <c r="B15" s="4" t="s">
        <v>130</v>
      </c>
      <c r="C15" s="18">
        <v>4187.2939999999999</v>
      </c>
      <c r="D15" s="18">
        <v>4246.18</v>
      </c>
      <c r="E15" s="18">
        <v>4316.3540000000003</v>
      </c>
      <c r="F15" s="18">
        <v>4340.5039999999999</v>
      </c>
      <c r="G15" s="394">
        <v>4340.5039999999999</v>
      </c>
      <c r="H15" s="18">
        <v>4390.7569999999996</v>
      </c>
      <c r="I15" s="18">
        <v>4295.5169999999998</v>
      </c>
      <c r="J15" s="18">
        <v>4452.723</v>
      </c>
      <c r="K15" s="18">
        <v>4544.683</v>
      </c>
      <c r="L15" s="394">
        <v>4544.683</v>
      </c>
      <c r="M15" s="18">
        <v>4701.0460000000003</v>
      </c>
    </row>
    <row r="16" spans="1:19">
      <c r="B16" s="83" t="s">
        <v>132</v>
      </c>
      <c r="C16" s="18">
        <v>479.32600000000002</v>
      </c>
      <c r="D16" s="18">
        <v>498.80399999999997</v>
      </c>
      <c r="E16" s="18">
        <v>494.62599999999998</v>
      </c>
      <c r="F16" s="18">
        <v>485.28899999999999</v>
      </c>
      <c r="G16" s="394">
        <v>485.28899999999999</v>
      </c>
      <c r="H16" s="18">
        <v>480.26799999999997</v>
      </c>
      <c r="I16" s="18">
        <v>453.04500000000002</v>
      </c>
      <c r="J16" s="18">
        <v>473.404</v>
      </c>
      <c r="K16" s="18">
        <v>485.11900000000003</v>
      </c>
      <c r="L16" s="394">
        <v>485.11900000000003</v>
      </c>
      <c r="M16" s="18">
        <v>486.58</v>
      </c>
    </row>
    <row r="17" spans="1:16338">
      <c r="B17" s="4" t="s">
        <v>131</v>
      </c>
      <c r="C17" s="18">
        <v>7924.9070000000002</v>
      </c>
      <c r="D17" s="18">
        <v>8092.1</v>
      </c>
      <c r="E17" s="18">
        <v>8255.0229999999992</v>
      </c>
      <c r="F17" s="18">
        <v>8355.0580000000009</v>
      </c>
      <c r="G17" s="394">
        <v>8355.0580000000009</v>
      </c>
      <c r="H17" s="18">
        <v>8486.6939999999995</v>
      </c>
      <c r="I17" s="18">
        <v>8300.8259999999991</v>
      </c>
      <c r="J17" s="18">
        <v>8559.5439999999999</v>
      </c>
      <c r="K17" s="18">
        <v>8766.8549999999996</v>
      </c>
      <c r="L17" s="394">
        <v>8766.8549999999996</v>
      </c>
      <c r="M17" s="18">
        <v>9061.7890000000007</v>
      </c>
    </row>
    <row r="18" spans="1:16338">
      <c r="B18" s="199" t="s">
        <v>133</v>
      </c>
      <c r="C18" s="135">
        <v>29.482263</v>
      </c>
      <c r="D18" s="135">
        <v>29.379314658524429</v>
      </c>
      <c r="E18" s="135">
        <v>29.241589305219126</v>
      </c>
      <c r="F18" s="135">
        <v>28.978229285086574</v>
      </c>
      <c r="G18" s="424">
        <v>29.281622116699282</v>
      </c>
      <c r="H18" s="135">
        <v>28.690449046009814</v>
      </c>
      <c r="I18" s="135">
        <v>27.625098978818386</v>
      </c>
      <c r="J18" s="135">
        <v>27.661915492545553</v>
      </c>
      <c r="K18" s="135">
        <v>27.994509190434073</v>
      </c>
      <c r="L18" s="424">
        <v>27.933328267139775</v>
      </c>
      <c r="M18" s="135">
        <v>28.769891608266764</v>
      </c>
      <c r="N18" s="269"/>
      <c r="O18" s="269"/>
      <c r="P18" s="269"/>
      <c r="Q18" s="269"/>
      <c r="R18" s="269"/>
      <c r="S18" s="269"/>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row>
    <row r="19" spans="1:16338" hidden="1">
      <c r="B19" s="48"/>
      <c r="C19" s="50"/>
      <c r="D19" s="50"/>
      <c r="E19" s="50"/>
      <c r="F19" s="50"/>
      <c r="G19" s="393"/>
      <c r="H19" s="50"/>
      <c r="I19" s="50"/>
      <c r="J19" s="50"/>
      <c r="K19" s="50"/>
      <c r="L19" s="393"/>
      <c r="M19" s="50"/>
      <c r="N19" s="269"/>
      <c r="O19" s="269"/>
      <c r="P19" s="269"/>
      <c r="Q19" s="269"/>
      <c r="R19" s="269"/>
      <c r="S19" s="269"/>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row>
    <row r="20" spans="1:16338">
      <c r="B20" s="4"/>
      <c r="C20" s="18"/>
      <c r="D20" s="18"/>
      <c r="E20" s="18"/>
      <c r="G20" s="415"/>
      <c r="L20" s="415"/>
    </row>
    <row r="21" spans="1:16338" ht="13.15">
      <c r="B21" s="3" t="s">
        <v>134</v>
      </c>
      <c r="C21" s="118"/>
      <c r="D21" s="118"/>
      <c r="E21" s="118"/>
      <c r="G21" s="415"/>
      <c r="L21" s="415"/>
    </row>
    <row r="22" spans="1:16338">
      <c r="B22" s="4" t="s">
        <v>129</v>
      </c>
      <c r="C22" s="18">
        <v>10722.492</v>
      </c>
      <c r="D22" s="18">
        <v>10957.959000000001</v>
      </c>
      <c r="E22" s="18">
        <v>11212.521000000001</v>
      </c>
      <c r="F22" s="18">
        <v>11460.063</v>
      </c>
      <c r="G22" s="394">
        <v>11460.063</v>
      </c>
      <c r="H22" s="18">
        <v>11570.433000000001</v>
      </c>
      <c r="I22" s="18">
        <v>11629.802</v>
      </c>
      <c r="J22" s="18">
        <v>11761.880999999999</v>
      </c>
      <c r="K22" s="18">
        <v>11888.413</v>
      </c>
      <c r="L22" s="394">
        <v>11888.413</v>
      </c>
      <c r="M22" s="18">
        <v>11949.001</v>
      </c>
    </row>
    <row r="23" spans="1:16338">
      <c r="B23" s="4" t="s">
        <v>130</v>
      </c>
      <c r="C23" s="18">
        <v>3200.3919999999998</v>
      </c>
      <c r="D23" s="18">
        <v>3294.2979999999998</v>
      </c>
      <c r="E23" s="18">
        <v>3393.4360000000001</v>
      </c>
      <c r="F23" s="18">
        <v>3456.1550000000002</v>
      </c>
      <c r="G23" s="394">
        <v>3456.1550000000002</v>
      </c>
      <c r="H23" s="18">
        <v>3531.34</v>
      </c>
      <c r="I23" s="18">
        <v>3483.9009999999998</v>
      </c>
      <c r="J23" s="18">
        <v>3630.0619999999999</v>
      </c>
      <c r="K23" s="18">
        <v>3733.0940000000001</v>
      </c>
      <c r="L23" s="394">
        <v>3733.0940000000001</v>
      </c>
      <c r="M23" s="18">
        <v>3898.7860000000001</v>
      </c>
    </row>
    <row r="24" spans="1:16338">
      <c r="B24" s="4" t="s">
        <v>131</v>
      </c>
      <c r="C24" s="18">
        <v>6322.9679999999998</v>
      </c>
      <c r="D24" s="18">
        <v>6539.4350000000004</v>
      </c>
      <c r="E24" s="18">
        <v>6773.0140000000001</v>
      </c>
      <c r="F24" s="18">
        <v>6948.2879999999996</v>
      </c>
      <c r="G24" s="394">
        <v>6948.2879999999996</v>
      </c>
      <c r="H24" s="18">
        <v>7142.7280000000001</v>
      </c>
      <c r="I24" s="18">
        <v>7055.7960000000003</v>
      </c>
      <c r="J24" s="18">
        <v>7343.0420000000004</v>
      </c>
      <c r="K24" s="18">
        <v>7601.5110000000004</v>
      </c>
      <c r="L24" s="394">
        <v>7601.5110000000004</v>
      </c>
      <c r="M24" s="18">
        <v>7971.2150000000001</v>
      </c>
    </row>
    <row r="25" spans="1:16338">
      <c r="B25" s="4" t="s">
        <v>135</v>
      </c>
      <c r="C25" s="93">
        <v>1.9756854785288802</v>
      </c>
      <c r="D25" s="93">
        <v>1.9850769420374237</v>
      </c>
      <c r="E25" s="93">
        <v>1.9959162335756442</v>
      </c>
      <c r="F25" s="93">
        <v>2.0104098340496881</v>
      </c>
      <c r="G25" s="418">
        <v>2.0104098340496881</v>
      </c>
      <c r="H25" s="93">
        <v>2.02266788244689</v>
      </c>
      <c r="I25" s="93">
        <v>2.0252573193095902</v>
      </c>
      <c r="J25" s="93">
        <v>2.0228420341029989</v>
      </c>
      <c r="K25" s="93">
        <v>2.0362495559983222</v>
      </c>
      <c r="L25" s="418">
        <v>2.0362495559983222</v>
      </c>
      <c r="M25" s="93">
        <v>2.0445377099435569</v>
      </c>
    </row>
    <row r="26" spans="1:16338">
      <c r="C26" s="50"/>
      <c r="D26" s="195"/>
      <c r="E26" s="50"/>
      <c r="F26" s="16"/>
      <c r="G26" s="406"/>
      <c r="H26" s="16"/>
      <c r="I26" s="16"/>
      <c r="J26" s="16"/>
      <c r="K26" s="16"/>
      <c r="L26" s="406"/>
      <c r="M26" s="16"/>
      <c r="N26" s="269"/>
      <c r="O26" s="269"/>
      <c r="P26" s="269"/>
      <c r="Q26" s="269"/>
      <c r="R26" s="269"/>
      <c r="S26" s="269"/>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row>
    <row r="27" spans="1:16338">
      <c r="C27" s="18"/>
      <c r="D27" s="18"/>
      <c r="E27" s="18"/>
      <c r="G27" s="415"/>
      <c r="L27" s="415"/>
    </row>
    <row r="28" spans="1:16338" s="27" customFormat="1" ht="13.15">
      <c r="A28" s="8" t="s">
        <v>136</v>
      </c>
      <c r="B28" s="77"/>
      <c r="C28" s="77"/>
      <c r="D28" s="77"/>
      <c r="E28" s="77"/>
      <c r="F28" s="77"/>
      <c r="G28" s="77"/>
      <c r="H28" s="77"/>
      <c r="I28" s="77"/>
      <c r="J28" s="77"/>
      <c r="K28" s="77"/>
      <c r="L28" s="77"/>
      <c r="M28" s="77"/>
      <c r="N28" s="262"/>
      <c r="O28" s="262"/>
      <c r="P28" s="262"/>
      <c r="Q28" s="262"/>
      <c r="R28" s="262"/>
      <c r="S28" s="262"/>
    </row>
    <row r="29" spans="1:16338" s="1" customFormat="1" ht="13.15">
      <c r="B29" s="1" t="s">
        <v>22</v>
      </c>
      <c r="C29" s="17">
        <v>777.62212741949998</v>
      </c>
      <c r="D29" s="17">
        <v>801.98628043329302</v>
      </c>
      <c r="E29" s="17">
        <v>818.51956678730096</v>
      </c>
      <c r="F29" s="17">
        <v>859.41746668936196</v>
      </c>
      <c r="G29" s="389">
        <v>3257.5454413294601</v>
      </c>
      <c r="H29" s="17">
        <v>842.60827198552795</v>
      </c>
      <c r="I29" s="17">
        <v>750.30133260446905</v>
      </c>
      <c r="J29" s="17">
        <v>789.89253446051498</v>
      </c>
      <c r="K29" s="17">
        <v>837.31700726023007</v>
      </c>
      <c r="L29" s="389">
        <v>3220.1191463107402</v>
      </c>
      <c r="M29" s="17">
        <v>832.72898337244499</v>
      </c>
      <c r="N29" s="261"/>
      <c r="O29" s="261"/>
      <c r="P29" s="261"/>
      <c r="Q29" s="261"/>
      <c r="R29" s="261"/>
      <c r="S29" s="261"/>
    </row>
    <row r="30" spans="1:16338" s="28" customFormat="1" ht="10.5">
      <c r="B30" s="28" t="s">
        <v>23</v>
      </c>
      <c r="C30" s="147">
        <v>711.530359135955</v>
      </c>
      <c r="D30" s="147">
        <v>730.94435830852206</v>
      </c>
      <c r="E30" s="147">
        <v>742.35267139878795</v>
      </c>
      <c r="F30" s="147">
        <v>777.82202685509594</v>
      </c>
      <c r="G30" s="419">
        <v>2962.6494156983604</v>
      </c>
      <c r="H30" s="147">
        <v>762.80465408703503</v>
      </c>
      <c r="I30" s="147">
        <v>676.67089119032005</v>
      </c>
      <c r="J30" s="147">
        <v>714.16653432950295</v>
      </c>
      <c r="K30" s="147">
        <v>760.04317659086894</v>
      </c>
      <c r="L30" s="419">
        <v>2913.6852561977303</v>
      </c>
      <c r="M30" s="147">
        <v>762.34330917114994</v>
      </c>
      <c r="N30" s="263"/>
      <c r="O30" s="263"/>
      <c r="P30" s="263"/>
      <c r="Q30" s="263"/>
      <c r="R30" s="263"/>
      <c r="S30" s="263"/>
    </row>
    <row r="31" spans="1:16338" s="1" customFormat="1" ht="13.15">
      <c r="B31" s="1" t="s">
        <v>24</v>
      </c>
      <c r="C31" s="17">
        <v>541.34190055182296</v>
      </c>
      <c r="D31" s="17">
        <v>543.17801672639393</v>
      </c>
      <c r="E31" s="17">
        <v>552.63891301063404</v>
      </c>
      <c r="F31" s="17">
        <v>559.47364118108499</v>
      </c>
      <c r="G31" s="389">
        <v>2196.6324714699404</v>
      </c>
      <c r="H31" s="17">
        <v>538.64833614994598</v>
      </c>
      <c r="I31" s="17">
        <v>506.06515395550502</v>
      </c>
      <c r="J31" s="17">
        <v>513.39958892192999</v>
      </c>
      <c r="K31" s="17">
        <v>539.14393345361293</v>
      </c>
      <c r="L31" s="389">
        <v>2097.2570124809999</v>
      </c>
      <c r="M31" s="17">
        <v>563.22804179590696</v>
      </c>
      <c r="N31" s="261"/>
      <c r="O31" s="261"/>
      <c r="P31" s="261"/>
      <c r="Q31" s="261"/>
      <c r="R31" s="261"/>
      <c r="S31" s="261"/>
    </row>
    <row r="32" spans="1:16338" s="1" customFormat="1" ht="13.15">
      <c r="B32" s="28" t="s">
        <v>115</v>
      </c>
      <c r="C32" s="147">
        <v>379.155956855998</v>
      </c>
      <c r="D32" s="147">
        <v>384.85515031293903</v>
      </c>
      <c r="E32" s="147">
        <v>390.04667410335202</v>
      </c>
      <c r="F32" s="147">
        <v>391.68240103100601</v>
      </c>
      <c r="G32" s="419">
        <v>1545.7401823032999</v>
      </c>
      <c r="H32" s="147">
        <v>387.01079598728603</v>
      </c>
      <c r="I32" s="147">
        <v>368.06415495506695</v>
      </c>
      <c r="J32" s="147">
        <v>373.60154987563197</v>
      </c>
      <c r="K32" s="147">
        <v>390.83238186046401</v>
      </c>
      <c r="L32" s="419">
        <v>1519.5088826784502</v>
      </c>
      <c r="M32" s="147">
        <v>411.67353035100399</v>
      </c>
      <c r="N32" s="268"/>
      <c r="O32" s="261"/>
      <c r="P32" s="261"/>
      <c r="Q32" s="261"/>
      <c r="R32" s="261"/>
      <c r="S32" s="261"/>
    </row>
    <row r="33" spans="1:19" s="28" customFormat="1" ht="10.5">
      <c r="B33" s="28" t="s">
        <v>494</v>
      </c>
      <c r="C33" s="147">
        <v>162.18594369582499</v>
      </c>
      <c r="D33" s="147">
        <v>158.32286641345499</v>
      </c>
      <c r="E33" s="147">
        <v>162.592238907282</v>
      </c>
      <c r="F33" s="147">
        <v>167.79124015007798</v>
      </c>
      <c r="G33" s="419">
        <v>650.89228916663899</v>
      </c>
      <c r="H33" s="147">
        <v>151.63754016266</v>
      </c>
      <c r="I33" s="147">
        <v>138.00099900043799</v>
      </c>
      <c r="J33" s="147">
        <v>139.79803904629802</v>
      </c>
      <c r="K33" s="147">
        <v>148.31155159314892</v>
      </c>
      <c r="L33" s="419">
        <v>577.74812980254978</v>
      </c>
      <c r="M33" s="147">
        <f>122.902187575785+(28652.3238691175/1000)</f>
        <v>151.55451144490252</v>
      </c>
      <c r="N33" s="263"/>
      <c r="O33" s="263"/>
      <c r="P33" s="263"/>
      <c r="Q33" s="263"/>
      <c r="R33" s="263"/>
      <c r="S33" s="263"/>
    </row>
    <row r="34" spans="1:19" s="1" customFormat="1" ht="13.15">
      <c r="B34" s="2" t="s">
        <v>27</v>
      </c>
      <c r="C34" s="18">
        <v>12.342694301037113</v>
      </c>
      <c r="D34" s="18">
        <v>12.822399534503006</v>
      </c>
      <c r="E34" s="18">
        <v>11.757230522975078</v>
      </c>
      <c r="F34" s="18">
        <v>23.162124446393022</v>
      </c>
      <c r="G34" s="394">
        <v>60.084448804899694</v>
      </c>
      <c r="H34" s="18">
        <v>13.481227251476184</v>
      </c>
      <c r="I34" s="18">
        <v>14.103948874295952</v>
      </c>
      <c r="J34" s="18">
        <v>15.055899987894918</v>
      </c>
      <c r="K34" s="18">
        <v>17.120451156187073</v>
      </c>
      <c r="L34" s="394">
        <v>59.761527269849921</v>
      </c>
      <c r="M34" s="18">
        <v>16.57485317139799</v>
      </c>
      <c r="N34" s="261"/>
      <c r="O34" s="261"/>
      <c r="P34" s="261"/>
      <c r="Q34" s="261"/>
      <c r="R34" s="261"/>
      <c r="S34" s="261"/>
    </row>
    <row r="35" spans="1:19" s="1" customFormat="1" ht="13.15">
      <c r="A35" s="1" t="s">
        <v>137</v>
      </c>
      <c r="C35" s="91">
        <v>1331.30672227236</v>
      </c>
      <c r="D35" s="91">
        <v>1357.98669669419</v>
      </c>
      <c r="E35" s="91">
        <v>1382.91571032091</v>
      </c>
      <c r="F35" s="91">
        <v>1442.05323231684</v>
      </c>
      <c r="G35" s="392">
        <v>5514.2623616043002</v>
      </c>
      <c r="H35" s="91">
        <v>1394.7378353869501</v>
      </c>
      <c r="I35" s="91">
        <v>1270.47043543427</v>
      </c>
      <c r="J35" s="91">
        <v>1318.3480233703399</v>
      </c>
      <c r="K35" s="91">
        <v>1393.5813918700301</v>
      </c>
      <c r="L35" s="392">
        <v>5377.1376860615901</v>
      </c>
      <c r="M35" s="91">
        <v>1412.5318783397499</v>
      </c>
      <c r="N35" s="261"/>
      <c r="O35" s="261"/>
      <c r="P35" s="261"/>
      <c r="Q35" s="261"/>
      <c r="R35" s="261"/>
      <c r="S35" s="261"/>
    </row>
    <row r="36" spans="1:19" s="1" customFormat="1" ht="13.15">
      <c r="B36" s="48" t="s">
        <v>29</v>
      </c>
      <c r="C36" s="50">
        <v>3.6529037132681234E-2</v>
      </c>
      <c r="D36" s="50">
        <v>1.9800659011410725E-2</v>
      </c>
      <c r="E36" s="50">
        <v>9.8908656933420196E-3</v>
      </c>
      <c r="F36" s="50">
        <v>2.3161049541682837E-2</v>
      </c>
      <c r="G36" s="393">
        <v>2.2244510574170748E-2</v>
      </c>
      <c r="H36" s="50">
        <v>2.0508907566146183E-3</v>
      </c>
      <c r="I36" s="50">
        <v>-6.8331386157412174E-2</v>
      </c>
      <c r="J36" s="50">
        <v>-3.1350010565704391E-2</v>
      </c>
      <c r="K36" s="50">
        <v>-3.9988945588294127E-3</v>
      </c>
      <c r="L36" s="393">
        <v>-2.5303781591552443E-2</v>
      </c>
      <c r="M36" s="50">
        <v>2.2350381111151944E-2</v>
      </c>
      <c r="N36" s="261"/>
      <c r="O36" s="261"/>
      <c r="P36" s="261"/>
      <c r="Q36" s="261"/>
      <c r="R36" s="261"/>
      <c r="S36" s="261"/>
    </row>
    <row r="37" spans="1:19" s="1" customFormat="1" ht="13.5" thickBot="1">
      <c r="B37" s="2" t="s">
        <v>30</v>
      </c>
      <c r="C37" s="18">
        <v>94.735291522256588</v>
      </c>
      <c r="D37" s="18">
        <v>103.23146509285016</v>
      </c>
      <c r="E37" s="18">
        <v>116.71058607639998</v>
      </c>
      <c r="F37" s="18">
        <v>134.71335883697998</v>
      </c>
      <c r="G37" s="394">
        <v>449.39070152847944</v>
      </c>
      <c r="H37" s="18">
        <v>109.65575983681993</v>
      </c>
      <c r="I37" s="18">
        <v>89.915829700230006</v>
      </c>
      <c r="J37" s="18">
        <v>126.33272463860999</v>
      </c>
      <c r="K37" s="18">
        <v>140.32741715832003</v>
      </c>
      <c r="L37" s="394">
        <v>466.23173133397995</v>
      </c>
      <c r="M37" s="18">
        <v>117.84568736131996</v>
      </c>
      <c r="N37" s="261"/>
      <c r="O37" s="261"/>
      <c r="P37" s="261"/>
      <c r="Q37" s="261"/>
      <c r="R37" s="261"/>
      <c r="S37" s="261"/>
    </row>
    <row r="38" spans="1:19" s="1" customFormat="1" ht="13.5" thickBot="1">
      <c r="A38" s="127" t="s">
        <v>138</v>
      </c>
      <c r="B38" s="200"/>
      <c r="C38" s="119">
        <v>1426.0420137946101</v>
      </c>
      <c r="D38" s="119">
        <v>1461.2181617870401</v>
      </c>
      <c r="E38" s="119">
        <v>1499.6262963973099</v>
      </c>
      <c r="F38" s="119">
        <v>1576.7665911538199</v>
      </c>
      <c r="G38" s="420">
        <v>5963.6530631327796</v>
      </c>
      <c r="H38" s="119">
        <v>1504.39359522377</v>
      </c>
      <c r="I38" s="119">
        <v>1360.3862651345</v>
      </c>
      <c r="J38" s="119">
        <v>1444.6807480089499</v>
      </c>
      <c r="K38" s="119">
        <v>1533.9088090283501</v>
      </c>
      <c r="L38" s="420">
        <v>5843.3694173955701</v>
      </c>
      <c r="M38" s="119">
        <v>1530.3775657010699</v>
      </c>
      <c r="N38" s="261"/>
      <c r="O38" s="261"/>
      <c r="P38" s="261"/>
      <c r="Q38" s="261"/>
      <c r="R38" s="261"/>
      <c r="S38" s="261"/>
    </row>
    <row r="39" spans="1:19" s="40" customFormat="1">
      <c r="B39" s="40" t="s">
        <v>32</v>
      </c>
      <c r="C39" s="50">
        <v>5.4334549821102751E-2</v>
      </c>
      <c r="D39" s="50">
        <v>5.5911601492015621E-2</v>
      </c>
      <c r="E39" s="50">
        <v>9.6591658405404304E-2</v>
      </c>
      <c r="F39" s="50">
        <v>0.14183600884602743</v>
      </c>
      <c r="G39" s="393">
        <v>8.7298454533619688E-2</v>
      </c>
      <c r="H39" s="50">
        <v>5.4943389234845361E-2</v>
      </c>
      <c r="I39" s="50">
        <v>-6.90053677742581E-2</v>
      </c>
      <c r="J39" s="50">
        <v>-3.6639493799456017E-2</v>
      </c>
      <c r="K39" s="50">
        <v>-2.7180803021782583E-2</v>
      </c>
      <c r="L39" s="393">
        <v>-2.0169457287983666E-2</v>
      </c>
      <c r="M39" s="50">
        <v>1.7272056036262834E-2</v>
      </c>
      <c r="N39" s="270"/>
      <c r="O39" s="270"/>
      <c r="P39" s="270"/>
      <c r="Q39" s="270"/>
      <c r="R39" s="270"/>
      <c r="S39" s="270"/>
    </row>
    <row r="40" spans="1:19" s="62" customFormat="1">
      <c r="B40" s="48" t="s">
        <v>29</v>
      </c>
      <c r="C40" s="50">
        <v>3.8457978484999655E-2</v>
      </c>
      <c r="D40" s="50">
        <v>2.0659709991363448E-2</v>
      </c>
      <c r="E40" s="50">
        <v>2.2251730479145391E-2</v>
      </c>
      <c r="F40" s="50">
        <v>2.9478832432211968E-2</v>
      </c>
      <c r="G40" s="393">
        <v>2.7645704508542646E-2</v>
      </c>
      <c r="H40" s="50">
        <v>9.0204981306786832E-3</v>
      </c>
      <c r="I40" s="50">
        <v>-7.5125862759462231E-2</v>
      </c>
      <c r="J40" s="50">
        <v>-2.1651609395235343E-2</v>
      </c>
      <c r="K40" s="50">
        <v>2.1286471408836815E-3</v>
      </c>
      <c r="L40" s="393">
        <v>-2.1256370839339317E-2</v>
      </c>
      <c r="M40" s="50">
        <v>2.725836973827472E-2</v>
      </c>
      <c r="N40" s="271"/>
      <c r="O40" s="271"/>
      <c r="P40" s="271"/>
      <c r="Q40" s="271"/>
      <c r="R40" s="271"/>
      <c r="S40" s="271"/>
    </row>
    <row r="41" spans="1:19" s="9" customFormat="1">
      <c r="C41" s="50"/>
      <c r="D41" s="50"/>
      <c r="E41" s="50"/>
      <c r="G41" s="425"/>
      <c r="L41" s="425"/>
      <c r="N41" s="272"/>
      <c r="O41" s="272"/>
      <c r="P41" s="272"/>
      <c r="Q41" s="272"/>
      <c r="R41" s="272"/>
      <c r="S41" s="272"/>
    </row>
    <row r="42" spans="1:19" s="11" customFormat="1" ht="13.15">
      <c r="A42" s="10" t="s">
        <v>37</v>
      </c>
      <c r="B42" s="10"/>
      <c r="C42" s="81">
        <v>-459.15796689811498</v>
      </c>
      <c r="D42" s="81">
        <v>-492.92101160857095</v>
      </c>
      <c r="E42" s="81">
        <v>-480.66076840850303</v>
      </c>
      <c r="F42" s="81">
        <v>-512.12066287578614</v>
      </c>
      <c r="G42" s="396">
        <v>-1944.8604097909783</v>
      </c>
      <c r="H42" s="81">
        <v>-522.32560114134299</v>
      </c>
      <c r="I42" s="81">
        <v>-454.09351316806692</v>
      </c>
      <c r="J42" s="81">
        <v>-503.80659455868698</v>
      </c>
      <c r="K42" s="81">
        <v>-506.9066572853481</v>
      </c>
      <c r="L42" s="396">
        <v>-1987.1323661534498</v>
      </c>
      <c r="M42" s="81">
        <v>-516.81876620478909</v>
      </c>
      <c r="N42" s="264"/>
      <c r="O42" s="264"/>
      <c r="P42" s="264"/>
      <c r="Q42" s="264"/>
      <c r="R42" s="264"/>
      <c r="S42" s="264"/>
    </row>
    <row r="43" spans="1:19">
      <c r="B43" s="26" t="s">
        <v>139</v>
      </c>
      <c r="C43" s="82">
        <v>-218.439708077289</v>
      </c>
      <c r="D43" s="82">
        <v>-235.75258031372101</v>
      </c>
      <c r="E43" s="82">
        <v>-229.58746497145199</v>
      </c>
      <c r="F43" s="82">
        <v>-252.27630417894699</v>
      </c>
      <c r="G43" s="397">
        <v>-936.05605754140902</v>
      </c>
      <c r="H43" s="82">
        <v>-236.29871523773599</v>
      </c>
      <c r="I43" s="82">
        <v>-193.54309604556801</v>
      </c>
      <c r="J43" s="82">
        <v>-233.63797350425401</v>
      </c>
      <c r="K43" s="82">
        <v>-254.195636561366</v>
      </c>
      <c r="L43" s="397">
        <v>-917.67542134892494</v>
      </c>
      <c r="M43" s="82">
        <v>-245.508586087986</v>
      </c>
    </row>
    <row r="44" spans="1:19">
      <c r="B44" s="26" t="s">
        <v>39</v>
      </c>
      <c r="C44" s="82">
        <v>-240.71825882082598</v>
      </c>
      <c r="D44" s="82">
        <v>-257.16843129484994</v>
      </c>
      <c r="E44" s="82">
        <v>-251.07330343705104</v>
      </c>
      <c r="F44" s="82">
        <v>-259.84435869683915</v>
      </c>
      <c r="G44" s="397">
        <v>-1008.8043522495693</v>
      </c>
      <c r="H44" s="82">
        <v>-286.02688590360697</v>
      </c>
      <c r="I44" s="82">
        <v>-260.55041712249891</v>
      </c>
      <c r="J44" s="82">
        <v>-270.16862105443295</v>
      </c>
      <c r="K44" s="82">
        <v>-252.7110207239821</v>
      </c>
      <c r="L44" s="397">
        <v>-1069.4569448045249</v>
      </c>
      <c r="M44" s="82">
        <v>-271.31018011680305</v>
      </c>
    </row>
    <row r="45" spans="1:19" s="1" customFormat="1" ht="13.15">
      <c r="A45" s="10" t="s">
        <v>483</v>
      </c>
      <c r="B45" s="10"/>
      <c r="C45" s="81">
        <v>587</v>
      </c>
      <c r="D45" s="81">
        <v>577</v>
      </c>
      <c r="E45" s="81">
        <v>619</v>
      </c>
      <c r="F45" s="81">
        <v>636</v>
      </c>
      <c r="G45" s="396">
        <v>2418</v>
      </c>
      <c r="H45" s="81">
        <v>600.49338436966696</v>
      </c>
      <c r="I45" s="81">
        <v>544</v>
      </c>
      <c r="J45" s="352">
        <v>581</v>
      </c>
      <c r="K45" s="352">
        <v>634.18694665014903</v>
      </c>
      <c r="L45" s="396">
        <v>2359.6405987889298</v>
      </c>
      <c r="M45" s="81">
        <v>638.14510629999791</v>
      </c>
      <c r="N45" s="261"/>
      <c r="O45" s="261"/>
      <c r="P45" s="261"/>
      <c r="Q45" s="261"/>
      <c r="R45" s="261"/>
      <c r="S45" s="261"/>
    </row>
    <row r="46" spans="1:19" s="9" customFormat="1">
      <c r="B46" s="9" t="s">
        <v>42</v>
      </c>
      <c r="C46" s="79">
        <v>0.41162882602457773</v>
      </c>
      <c r="D46" s="79">
        <v>0.39487601173416892</v>
      </c>
      <c r="E46" s="79">
        <v>0.4127695023000601</v>
      </c>
      <c r="F46" s="79">
        <v>0.40335710026339316</v>
      </c>
      <c r="G46" s="421">
        <v>0.40545618170648495</v>
      </c>
      <c r="H46" s="79">
        <v>0.39915975864038888</v>
      </c>
      <c r="I46" s="79">
        <v>0.39988642486493736</v>
      </c>
      <c r="J46" s="79">
        <v>0.40216497714164923</v>
      </c>
      <c r="K46" s="79">
        <v>0.41344501245277598</v>
      </c>
      <c r="L46" s="421">
        <v>0.40381506460370903</v>
      </c>
      <c r="M46" s="79">
        <v>0.4169854032116983</v>
      </c>
      <c r="N46" s="272"/>
      <c r="O46" s="272"/>
      <c r="P46" s="272"/>
      <c r="Q46" s="272"/>
      <c r="R46" s="272"/>
      <c r="S46" s="272"/>
    </row>
    <row r="47" spans="1:19" s="9" customFormat="1">
      <c r="B47" s="48" t="s">
        <v>43</v>
      </c>
      <c r="C47" s="50">
        <v>0.13320463320463327</v>
      </c>
      <c r="D47" s="50">
        <v>0.11821705426356588</v>
      </c>
      <c r="E47" s="50">
        <v>0.18129770992366412</v>
      </c>
      <c r="F47" s="50">
        <v>0.23735408560311289</v>
      </c>
      <c r="G47" s="393">
        <v>0.16698841698841704</v>
      </c>
      <c r="H47" s="50">
        <v>2.3279833976625666E-2</v>
      </c>
      <c r="I47" s="50">
        <v>-5.7095925502282076E-2</v>
      </c>
      <c r="J47" s="50">
        <v>-6.0737945077516349E-2</v>
      </c>
      <c r="K47" s="50">
        <v>-2.2536638001344916E-3</v>
      </c>
      <c r="L47" s="393">
        <v>-2.4103733105420976E-2</v>
      </c>
      <c r="M47" s="50">
        <v>6.2701802233690762E-2</v>
      </c>
      <c r="N47" s="272"/>
      <c r="O47" s="272"/>
      <c r="P47" s="272"/>
      <c r="Q47" s="272"/>
      <c r="R47" s="272"/>
      <c r="S47" s="272"/>
    </row>
    <row r="48" spans="1:19" s="9" customFormat="1">
      <c r="B48" s="48" t="s">
        <v>29</v>
      </c>
      <c r="C48" s="50">
        <v>4.4900305863454053E-2</v>
      </c>
      <c r="D48" s="50">
        <v>1.4724411350305644E-2</v>
      </c>
      <c r="E48" s="50">
        <v>7.1158506419490182E-3</v>
      </c>
      <c r="F48" s="50">
        <v>1.9531093651100825E-2</v>
      </c>
      <c r="G48" s="393">
        <v>2.1350086515518198E-2</v>
      </c>
      <c r="H48" s="50">
        <v>-2.4577881348959857E-2</v>
      </c>
      <c r="I48" s="50">
        <v>-8.1098887090180247E-2</v>
      </c>
      <c r="J48" s="50">
        <v>-5.562759961562045E-2</v>
      </c>
      <c r="K48" s="50">
        <v>1.0314294720302229E-2</v>
      </c>
      <c r="L48" s="393">
        <v>-3.7201025657653097E-2</v>
      </c>
      <c r="M48" s="50">
        <v>5.8841138192184166E-2</v>
      </c>
      <c r="N48" s="272"/>
      <c r="O48" s="272"/>
      <c r="P48" s="272"/>
      <c r="Q48" s="272"/>
      <c r="R48" s="272"/>
      <c r="S48" s="272"/>
    </row>
    <row r="49" spans="1:19">
      <c r="C49" s="84"/>
      <c r="D49" s="84"/>
      <c r="E49" s="84"/>
      <c r="G49" s="415"/>
      <c r="L49" s="415"/>
    </row>
    <row r="50" spans="1:19" ht="13.15">
      <c r="A50" s="8" t="s">
        <v>71</v>
      </c>
      <c r="B50" s="8"/>
      <c r="C50" s="77"/>
      <c r="D50" s="77"/>
      <c r="E50" s="77"/>
      <c r="F50" s="77"/>
      <c r="G50" s="77"/>
      <c r="H50" s="77"/>
      <c r="I50" s="77"/>
      <c r="J50" s="77"/>
      <c r="K50" s="77"/>
      <c r="L50" s="77"/>
      <c r="M50" s="77"/>
    </row>
    <row r="51" spans="1:19" s="1" customFormat="1" ht="13.15">
      <c r="A51" s="1" t="s">
        <v>72</v>
      </c>
      <c r="C51" s="81">
        <v>168.06184441824399</v>
      </c>
      <c r="D51" s="81">
        <v>223.79453762324999</v>
      </c>
      <c r="E51" s="81">
        <v>247.25507527976589</v>
      </c>
      <c r="F51" s="81">
        <v>362.64620270708866</v>
      </c>
      <c r="G51" s="396">
        <v>1001.7526319555511</v>
      </c>
      <c r="H51" s="81">
        <v>173.78867326184013</v>
      </c>
      <c r="I51" s="81">
        <v>189.76728245161939</v>
      </c>
      <c r="J51" s="81">
        <v>219.60268932974677</v>
      </c>
      <c r="K51" s="81">
        <v>358.06237480148246</v>
      </c>
      <c r="L51" s="396">
        <v>941.22101984468827</v>
      </c>
      <c r="M51" s="81">
        <v>167.08425921464399</v>
      </c>
      <c r="N51" s="261"/>
      <c r="O51" s="261"/>
      <c r="P51" s="261"/>
      <c r="Q51" s="261"/>
      <c r="R51" s="261"/>
      <c r="S51" s="261"/>
    </row>
    <row r="52" spans="1:19">
      <c r="B52" s="2" t="s">
        <v>73</v>
      </c>
      <c r="C52" s="50">
        <v>0.11785195863272062</v>
      </c>
      <c r="D52" s="50">
        <v>0.15315270190507477</v>
      </c>
      <c r="E52" s="50">
        <v>0.16487779380354259</v>
      </c>
      <c r="F52" s="50">
        <v>0.22999358607777037</v>
      </c>
      <c r="G52" s="393">
        <v>0.1679763429144415</v>
      </c>
      <c r="H52" s="50">
        <v>0.11552074790373595</v>
      </c>
      <c r="I52" s="50">
        <v>0.1394951473086633</v>
      </c>
      <c r="J52" s="50">
        <v>0.15200776339852376</v>
      </c>
      <c r="K52" s="50">
        <v>0.23343133092005383</v>
      </c>
      <c r="L52" s="393">
        <v>0.16107504978937254</v>
      </c>
      <c r="M52" s="50">
        <v>0.10917845566959959</v>
      </c>
    </row>
    <row r="53" spans="1:19" ht="13.15">
      <c r="A53" s="1" t="s">
        <v>74</v>
      </c>
      <c r="B53" s="1"/>
      <c r="C53" s="81">
        <v>0</v>
      </c>
      <c r="D53" s="81">
        <v>0</v>
      </c>
      <c r="E53" s="81">
        <v>0</v>
      </c>
      <c r="F53" s="81">
        <v>0</v>
      </c>
      <c r="G53" s="396">
        <v>0</v>
      </c>
      <c r="H53" s="81">
        <v>0</v>
      </c>
      <c r="I53" s="81">
        <v>0</v>
      </c>
      <c r="J53" s="81">
        <v>0</v>
      </c>
      <c r="K53" s="81">
        <v>0</v>
      </c>
      <c r="L53" s="396">
        <v>0</v>
      </c>
      <c r="M53" s="81">
        <v>0</v>
      </c>
    </row>
    <row r="54" spans="1:19">
      <c r="B54" s="2" t="s">
        <v>73</v>
      </c>
      <c r="C54" s="50">
        <v>0</v>
      </c>
      <c r="D54" s="50">
        <v>0</v>
      </c>
      <c r="E54" s="50">
        <v>0</v>
      </c>
      <c r="F54" s="50">
        <v>0</v>
      </c>
      <c r="G54" s="393">
        <v>0</v>
      </c>
      <c r="H54" s="50">
        <v>0</v>
      </c>
      <c r="I54" s="50">
        <v>0</v>
      </c>
      <c r="J54" s="50">
        <v>0</v>
      </c>
      <c r="K54" s="50">
        <v>0</v>
      </c>
      <c r="L54" s="393">
        <v>0</v>
      </c>
      <c r="M54" s="50">
        <v>0</v>
      </c>
    </row>
    <row r="55" spans="1:19" s="1" customFormat="1" ht="13.15">
      <c r="A55" s="1" t="s">
        <v>140</v>
      </c>
      <c r="C55" s="81">
        <v>0.2082756537344895</v>
      </c>
      <c r="D55" s="81">
        <v>47.5</v>
      </c>
      <c r="E55" s="81">
        <v>4.4856553889501001</v>
      </c>
      <c r="F55" s="81">
        <v>64.438445386996293</v>
      </c>
      <c r="G55" s="396">
        <v>117.13740450247901</v>
      </c>
      <c r="H55" s="81">
        <v>103.95722460748389</v>
      </c>
      <c r="I55" s="81">
        <v>398.77405069605959</v>
      </c>
      <c r="J55" s="81">
        <v>7.2868117481622106</v>
      </c>
      <c r="K55" s="81">
        <v>-5.9360326729034769</v>
      </c>
      <c r="L55" s="396">
        <v>504.08205437880179</v>
      </c>
      <c r="M55" s="81">
        <v>14.257483788631026</v>
      </c>
      <c r="N55" s="261"/>
      <c r="O55" s="261"/>
      <c r="P55" s="261"/>
      <c r="Q55" s="261"/>
      <c r="R55" s="261"/>
      <c r="S55" s="261"/>
    </row>
    <row r="56" spans="1:19">
      <c r="B56" s="2" t="s">
        <v>73</v>
      </c>
      <c r="C56" s="50">
        <v>2.302585254885975E-3</v>
      </c>
      <c r="D56" s="50">
        <v>2.302585254885975E-3</v>
      </c>
      <c r="E56" s="50">
        <v>2.302585254885975E-3</v>
      </c>
      <c r="F56" s="50">
        <v>4.0867459869150705E-2</v>
      </c>
      <c r="G56" s="393">
        <v>1.9641887826543906E-2</v>
      </c>
      <c r="H56" s="50">
        <v>6.9102411056210886E-2</v>
      </c>
      <c r="I56" s="50">
        <v>0.29313295856940541</v>
      </c>
      <c r="J56" s="50">
        <v>5.043890671489081E-3</v>
      </c>
      <c r="K56" s="50">
        <v>-3.8698732531979125E-3</v>
      </c>
      <c r="L56" s="393">
        <v>8.6265648870010106E-2</v>
      </c>
      <c r="M56" s="50">
        <v>9.3163178212819896E-3</v>
      </c>
    </row>
    <row r="57" spans="1:19" s="1" customFormat="1" ht="13.15">
      <c r="A57" s="25" t="s">
        <v>76</v>
      </c>
      <c r="C57" s="81">
        <v>168.270120071978</v>
      </c>
      <c r="D57" s="81">
        <v>271.29453762324999</v>
      </c>
      <c r="E57" s="81">
        <v>251.740730668716</v>
      </c>
      <c r="F57" s="81">
        <v>427.08464809408497</v>
      </c>
      <c r="G57" s="396">
        <v>1118.8900364580302</v>
      </c>
      <c r="H57" s="81">
        <v>277.74589786932404</v>
      </c>
      <c r="I57" s="81">
        <v>588.54133314767898</v>
      </c>
      <c r="J57" s="81">
        <v>226.88950107790899</v>
      </c>
      <c r="K57" s="81">
        <v>352.12634212857898</v>
      </c>
      <c r="L57" s="396">
        <v>1445.3030742234901</v>
      </c>
      <c r="M57" s="81">
        <v>181.34174300327501</v>
      </c>
      <c r="N57" s="261"/>
      <c r="O57" s="261"/>
      <c r="P57" s="261"/>
      <c r="Q57" s="261"/>
      <c r="R57" s="261"/>
      <c r="S57" s="261"/>
    </row>
    <row r="58" spans="1:19">
      <c r="B58" s="2" t="s">
        <v>77</v>
      </c>
      <c r="C58" s="50">
        <v>0.11799801018780756</v>
      </c>
      <c r="D58" s="50">
        <v>0.1860054471885641</v>
      </c>
      <c r="E58" s="50">
        <v>0.16786897593986974</v>
      </c>
      <c r="F58" s="50">
        <v>0.27086104594692112</v>
      </c>
      <c r="G58" s="393">
        <v>0.18761823074098538</v>
      </c>
      <c r="H58" s="50">
        <v>0.18462315895994685</v>
      </c>
      <c r="I58" s="50">
        <v>0.43262810587806877</v>
      </c>
      <c r="J58" s="50">
        <v>0.15705165407001284</v>
      </c>
      <c r="K58" s="50">
        <v>0.22956145766685593</v>
      </c>
      <c r="L58" s="393">
        <v>0.24734069865938266</v>
      </c>
      <c r="M58" s="50">
        <v>0.11849477349088157</v>
      </c>
    </row>
    <row r="59" spans="1:19">
      <c r="G59" s="415"/>
      <c r="L59" s="415"/>
    </row>
    <row r="60" spans="1:19">
      <c r="C60" s="140"/>
      <c r="D60" s="140"/>
      <c r="E60" s="140"/>
    </row>
    <row r="61" spans="1:19">
      <c r="A61" s="20" t="s">
        <v>141</v>
      </c>
      <c r="C61" s="20"/>
      <c r="D61" s="20"/>
      <c r="E61" s="20"/>
    </row>
    <row r="62" spans="1:19">
      <c r="A62" s="20"/>
      <c r="B62" s="20" t="s">
        <v>112</v>
      </c>
      <c r="C62" s="20"/>
      <c r="D62" s="20"/>
      <c r="E62" s="20"/>
    </row>
    <row r="63" spans="1:19">
      <c r="B63" s="20" t="s">
        <v>142</v>
      </c>
      <c r="C63" s="20"/>
      <c r="D63" s="20"/>
      <c r="E63" s="20"/>
    </row>
    <row r="64" spans="1:19">
      <c r="B64" s="26" t="s">
        <v>491</v>
      </c>
    </row>
    <row r="65" spans="2:5">
      <c r="B65" s="7" t="s">
        <v>120</v>
      </c>
    </row>
    <row r="66" spans="2:5">
      <c r="B66" s="7"/>
      <c r="C66" s="133"/>
      <c r="D66" s="133"/>
      <c r="E66" s="133"/>
    </row>
  </sheetData>
  <hyperlinks>
    <hyperlink ref="A1" location="Index!Print_Area" display="Back to index" xr:uid="{294F1DDD-5EB9-469C-84B2-82E6B4C042A5}"/>
  </hyperlinks>
  <printOptions horizontalCentered="1" verticalCentered="1"/>
  <pageMargins left="0.25" right="0.25"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73"/>
  <sheetViews>
    <sheetView showGridLines="0" zoomScaleNormal="100" zoomScaleSheetLayoutView="110" workbookViewId="0">
      <selection activeCell="M31" sqref="M31"/>
    </sheetView>
  </sheetViews>
  <sheetFormatPr defaultColWidth="9.06640625" defaultRowHeight="12.75"/>
  <cols>
    <col min="1" max="1" width="25.06640625" style="5" bestFit="1" customWidth="1"/>
    <col min="2" max="2" width="2.33203125" style="5" customWidth="1"/>
    <col min="3" max="4" width="9.59765625" style="5" customWidth="1"/>
    <col min="5" max="5" width="9.06640625" style="221" customWidth="1"/>
    <col min="6" max="6" width="10.06640625" style="233" customWidth="1"/>
    <col min="7" max="8" width="9.06640625" style="5" customWidth="1"/>
    <col min="9" max="10" width="9.33203125" style="5" customWidth="1"/>
    <col min="11" max="16384" width="9.06640625" style="5"/>
  </cols>
  <sheetData>
    <row r="1" spans="1:13" ht="14.25">
      <c r="A1" s="529" t="s">
        <v>19</v>
      </c>
      <c r="B1" s="22"/>
    </row>
    <row r="2" spans="1:13" s="23" customFormat="1" ht="13.15">
      <c r="A2" s="23" t="s">
        <v>156</v>
      </c>
      <c r="C2" s="23" t="s">
        <v>157</v>
      </c>
      <c r="D2" s="23" t="s">
        <v>299</v>
      </c>
      <c r="E2" s="222" t="s">
        <v>336</v>
      </c>
      <c r="F2" s="174" t="s">
        <v>347</v>
      </c>
      <c r="G2" s="126" t="s">
        <v>348</v>
      </c>
      <c r="H2" s="174" t="s">
        <v>378</v>
      </c>
      <c r="I2" s="174" t="s">
        <v>392</v>
      </c>
      <c r="J2" s="174" t="s">
        <v>401</v>
      </c>
      <c r="K2" s="174" t="s">
        <v>408</v>
      </c>
      <c r="L2" s="126" t="s">
        <v>409</v>
      </c>
      <c r="M2" s="174" t="s">
        <v>448</v>
      </c>
    </row>
    <row r="3" spans="1:13" s="23" customFormat="1" ht="13.15">
      <c r="A3" s="23" t="s">
        <v>158</v>
      </c>
      <c r="E3" s="222"/>
      <c r="F3" s="234"/>
      <c r="G3" s="414"/>
      <c r="K3" s="234"/>
      <c r="L3" s="414"/>
      <c r="M3" s="234"/>
    </row>
    <row r="4" spans="1:13">
      <c r="A4" s="5" t="s">
        <v>65</v>
      </c>
      <c r="C4" s="72">
        <v>7.7225000000000001</v>
      </c>
      <c r="D4" s="72">
        <v>7.69</v>
      </c>
      <c r="E4" s="223">
        <v>7.7015650000000004</v>
      </c>
      <c r="F4" s="235">
        <v>7.7117249999999995</v>
      </c>
      <c r="G4" s="429">
        <v>7.7063507692307702</v>
      </c>
      <c r="H4" s="236">
        <v>7.6815899999999999</v>
      </c>
      <c r="I4" s="351">
        <v>7.6966999999999999</v>
      </c>
      <c r="J4" s="351">
        <v>7.73</v>
      </c>
      <c r="K4" s="235">
        <v>7.7974600000000001</v>
      </c>
      <c r="L4" s="450">
        <v>7.7274623076923072</v>
      </c>
      <c r="M4" s="235">
        <v>7.7511000000000001</v>
      </c>
    </row>
    <row r="5" spans="1:13">
      <c r="A5" s="5" t="s">
        <v>67</v>
      </c>
      <c r="C5" s="72">
        <v>24.469200000000001</v>
      </c>
      <c r="D5" s="72">
        <v>24.55</v>
      </c>
      <c r="E5" s="223">
        <v>24.640474999999999</v>
      </c>
      <c r="F5" s="235">
        <v>24.723399999999998</v>
      </c>
      <c r="G5" s="429">
        <v>24.593630769230774</v>
      </c>
      <c r="H5" s="236">
        <v>24.770600000000002</v>
      </c>
      <c r="I5" s="351">
        <v>24.867699999999999</v>
      </c>
      <c r="J5" s="351">
        <v>24.66</v>
      </c>
      <c r="K5" s="235">
        <v>24.361349999999998</v>
      </c>
      <c r="L5" s="450">
        <v>24.652161538461542</v>
      </c>
      <c r="M5" s="235">
        <v>24.15935</v>
      </c>
    </row>
    <row r="6" spans="1:13">
      <c r="A6" s="5" t="s">
        <v>159</v>
      </c>
      <c r="C6" s="72">
        <v>32.5259</v>
      </c>
      <c r="D6" s="72">
        <v>32.921799999999998</v>
      </c>
      <c r="E6" s="223">
        <v>33.328000000000003</v>
      </c>
      <c r="F6" s="235">
        <v>33.698675000000001</v>
      </c>
      <c r="G6" s="429">
        <v>33.117007692307695</v>
      </c>
      <c r="H6" s="236">
        <v>33.962774999999993</v>
      </c>
      <c r="I6" s="351">
        <v>34.213299999999997</v>
      </c>
      <c r="J6" s="351">
        <v>34.47</v>
      </c>
      <c r="K6" s="235">
        <v>34.716924999999996</v>
      </c>
      <c r="L6" s="450">
        <v>34.340076923076921</v>
      </c>
      <c r="M6" s="235">
        <v>34.909649999999999</v>
      </c>
    </row>
    <row r="7" spans="1:13">
      <c r="A7" s="5" t="s">
        <v>160</v>
      </c>
      <c r="C7" s="146">
        <v>606.54</v>
      </c>
      <c r="D7" s="146">
        <v>591</v>
      </c>
      <c r="E7" s="224">
        <v>577.37749999999994</v>
      </c>
      <c r="F7" s="237">
        <v>577.91249999999991</v>
      </c>
      <c r="G7" s="430">
        <v>588.21615384615393</v>
      </c>
      <c r="H7" s="238">
        <v>577.38749999999993</v>
      </c>
      <c r="I7" s="351">
        <v>579.8125</v>
      </c>
      <c r="J7" s="238">
        <v>594</v>
      </c>
      <c r="K7" s="237">
        <v>611.4224999999999</v>
      </c>
      <c r="L7" s="430">
        <v>590.26538461538462</v>
      </c>
      <c r="M7" s="237">
        <v>616.27750000000003</v>
      </c>
    </row>
    <row r="8" spans="1:13">
      <c r="B8" s="2"/>
      <c r="C8" s="72"/>
      <c r="D8" s="72"/>
      <c r="E8" s="224"/>
      <c r="F8" s="237"/>
      <c r="G8" s="429"/>
      <c r="K8" s="237"/>
      <c r="L8" s="429"/>
      <c r="M8" s="237"/>
    </row>
    <row r="9" spans="1:13" s="69" customFormat="1">
      <c r="A9" s="69" t="s">
        <v>161</v>
      </c>
      <c r="B9" s="154"/>
      <c r="C9" s="73"/>
      <c r="D9" s="73"/>
      <c r="E9" s="225"/>
      <c r="F9" s="239"/>
      <c r="G9" s="431"/>
      <c r="K9" s="239"/>
      <c r="L9" s="431"/>
      <c r="M9" s="239"/>
    </row>
    <row r="10" spans="1:13" s="70" customFormat="1">
      <c r="A10" s="70" t="s">
        <v>65</v>
      </c>
      <c r="B10" s="11"/>
      <c r="C10" s="162">
        <v>-4.5840401424409261E-2</v>
      </c>
      <c r="D10" s="162">
        <v>-3.1519765929779009E-2</v>
      </c>
      <c r="E10" s="226">
        <v>-1.8295956730872254E-2</v>
      </c>
      <c r="F10" s="240">
        <v>8.6426837056552408E-4</v>
      </c>
      <c r="G10" s="432">
        <v>-2.3920730314737293E-2</v>
      </c>
      <c r="H10" s="240">
        <v>5.3257203261305452E-3</v>
      </c>
      <c r="I10" s="240">
        <v>-8.7050294281953988E-4</v>
      </c>
      <c r="J10" s="240">
        <v>-3.678525226390672E-3</v>
      </c>
      <c r="K10" s="240">
        <v>-1.0995247170232481E-2</v>
      </c>
      <c r="L10" s="432">
        <v>-2.7320144208947683E-3</v>
      </c>
      <c r="M10" s="240">
        <v>-8.9677594147926643E-3</v>
      </c>
    </row>
    <row r="11" spans="1:13" s="70" customFormat="1">
      <c r="A11" s="70" t="s">
        <v>67</v>
      </c>
      <c r="B11" s="11"/>
      <c r="C11" s="162">
        <v>-3.2165947395092709E-2</v>
      </c>
      <c r="D11" s="162">
        <v>-2.7189409368635342E-2</v>
      </c>
      <c r="E11" s="226">
        <v>-2.2092715339294466E-2</v>
      </c>
      <c r="F11" s="240">
        <v>-1.7670506483736137E-2</v>
      </c>
      <c r="G11" s="432">
        <v>-2.4586415744914714E-2</v>
      </c>
      <c r="H11" s="240">
        <v>-1.2167650359700577E-2</v>
      </c>
      <c r="I11" s="240">
        <v>-1.2775608520289361E-2</v>
      </c>
      <c r="J11" s="240">
        <v>-7.9176804541780665E-4</v>
      </c>
      <c r="K11" s="240">
        <v>1.4861655860615386E-2</v>
      </c>
      <c r="L11" s="432">
        <v>-2.3742651994004271E-3</v>
      </c>
      <c r="M11" s="240">
        <v>2.5300763472527299E-2</v>
      </c>
    </row>
    <row r="12" spans="1:13" s="70" customFormat="1">
      <c r="A12" s="70" t="s">
        <v>159</v>
      </c>
      <c r="B12" s="11"/>
      <c r="C12" s="162">
        <v>-4.7620511653789777E-2</v>
      </c>
      <c r="D12" s="162">
        <v>-4.7621181101883847E-2</v>
      </c>
      <c r="E12" s="226">
        <v>-4.7619119059049586E-2</v>
      </c>
      <c r="F12" s="240">
        <v>-4.6472153578738462E-2</v>
      </c>
      <c r="G12" s="432">
        <v>-4.7260401406574837E-2</v>
      </c>
      <c r="H12" s="240">
        <v>-4.2307349738058608E-2</v>
      </c>
      <c r="I12" s="240">
        <v>-3.7748477931097035E-2</v>
      </c>
      <c r="J12" s="240">
        <v>-3.3130258195532281E-2</v>
      </c>
      <c r="K12" s="240">
        <v>-2.9330074596180311E-2</v>
      </c>
      <c r="L12" s="432">
        <v>-3.5616380053805519E-2</v>
      </c>
      <c r="M12" s="240">
        <v>-2.7123589036269546E-2</v>
      </c>
    </row>
    <row r="13" spans="1:13" s="70" customFormat="1">
      <c r="A13" s="70" t="s">
        <v>160</v>
      </c>
      <c r="B13" s="11"/>
      <c r="C13" s="162">
        <v>-6.1178982424901829E-2</v>
      </c>
      <c r="D13" s="162">
        <v>-4.2330795262267462E-2</v>
      </c>
      <c r="E13" s="226">
        <v>-9.0625284151183427E-3</v>
      </c>
      <c r="F13" s="240">
        <v>3.6977916207038497E-2</v>
      </c>
      <c r="G13" s="432">
        <v>-1.7591649328282055E-2</v>
      </c>
      <c r="H13" s="240">
        <v>5.0490355264012576E-2</v>
      </c>
      <c r="I13" s="240">
        <v>1.9295030721138362E-2</v>
      </c>
      <c r="J13" s="240">
        <v>-2.7984006734006805E-2</v>
      </c>
      <c r="K13" s="240">
        <v>-5.4806618990959621E-2</v>
      </c>
      <c r="L13" s="432">
        <v>-3.4717108992694534E-3</v>
      </c>
      <c r="M13" s="240">
        <v>-6.3104689040245798E-2</v>
      </c>
    </row>
    <row r="14" spans="1:13">
      <c r="B14" s="2"/>
      <c r="C14" s="72"/>
      <c r="D14" s="72"/>
      <c r="E14" s="224"/>
      <c r="F14" s="237"/>
      <c r="G14" s="429"/>
      <c r="K14" s="237"/>
      <c r="L14" s="429"/>
      <c r="M14" s="237"/>
    </row>
    <row r="15" spans="1:13" s="23" customFormat="1" ht="13.15">
      <c r="A15" s="23" t="s">
        <v>162</v>
      </c>
      <c r="B15" s="1"/>
      <c r="C15" s="72"/>
      <c r="D15" s="72"/>
      <c r="E15" s="227"/>
      <c r="F15" s="241"/>
      <c r="G15" s="433"/>
      <c r="K15" s="241"/>
      <c r="L15" s="433"/>
      <c r="M15" s="241"/>
    </row>
    <row r="16" spans="1:13">
      <c r="A16" s="5" t="s">
        <v>153</v>
      </c>
      <c r="B16" s="2"/>
      <c r="C16" s="90">
        <v>6.91</v>
      </c>
      <c r="D16" s="90">
        <v>6.91</v>
      </c>
      <c r="E16" s="223">
        <v>6.91</v>
      </c>
      <c r="F16" s="235">
        <v>6.91</v>
      </c>
      <c r="G16" s="429">
        <v>6.9099999999999975</v>
      </c>
      <c r="H16" s="236">
        <v>6.91</v>
      </c>
      <c r="I16" s="351">
        <v>6.91</v>
      </c>
      <c r="J16" s="351">
        <v>6.91</v>
      </c>
      <c r="K16" s="235">
        <v>6.91</v>
      </c>
      <c r="L16" s="429">
        <v>6.9099999999999975</v>
      </c>
      <c r="M16" s="235">
        <v>6.91</v>
      </c>
    </row>
    <row r="17" spans="1:13">
      <c r="A17" s="5" t="s">
        <v>66</v>
      </c>
      <c r="B17" s="2"/>
      <c r="C17" s="146">
        <v>3165.0025000000001</v>
      </c>
      <c r="D17" s="146">
        <v>3247</v>
      </c>
      <c r="E17" s="224">
        <v>3347.9550000000004</v>
      </c>
      <c r="F17" s="237">
        <v>3412.8924999999999</v>
      </c>
      <c r="G17" s="430">
        <v>3295.917692307693</v>
      </c>
      <c r="H17" s="238">
        <v>3573.3150000000001</v>
      </c>
      <c r="I17" s="238">
        <v>3881.4575</v>
      </c>
      <c r="J17" s="238">
        <v>3784</v>
      </c>
      <c r="K17" s="237">
        <v>3695.36</v>
      </c>
      <c r="L17" s="430">
        <v>3695.0453846153841</v>
      </c>
      <c r="M17" s="237">
        <v>3588.3150000000001</v>
      </c>
    </row>
    <row r="18" spans="1:13">
      <c r="A18" s="5" t="s">
        <v>154</v>
      </c>
      <c r="B18" s="2"/>
      <c r="C18" s="146">
        <v>6071</v>
      </c>
      <c r="D18" s="146">
        <v>6233</v>
      </c>
      <c r="E18" s="224">
        <v>6205.25</v>
      </c>
      <c r="F18" s="237">
        <v>6433.5</v>
      </c>
      <c r="G18" s="430">
        <v>6232.3076923076924</v>
      </c>
      <c r="H18" s="238">
        <v>6514.25</v>
      </c>
      <c r="I18" s="238">
        <v>6629.5</v>
      </c>
      <c r="J18" s="238">
        <v>6921</v>
      </c>
      <c r="K18" s="237">
        <v>6989.16</v>
      </c>
      <c r="L18" s="430">
        <v>6758.2469230769238</v>
      </c>
      <c r="M18" s="237">
        <v>6695.5074999999997</v>
      </c>
    </row>
    <row r="19" spans="1:13">
      <c r="B19" s="2"/>
      <c r="C19" s="74"/>
      <c r="D19" s="74"/>
      <c r="E19" s="224"/>
      <c r="F19" s="237"/>
      <c r="G19" s="429"/>
      <c r="K19" s="237"/>
      <c r="L19" s="429"/>
      <c r="M19" s="237"/>
    </row>
    <row r="20" spans="1:13" s="70" customFormat="1">
      <c r="A20" s="69" t="s">
        <v>161</v>
      </c>
      <c r="B20" s="154"/>
      <c r="C20" s="75"/>
      <c r="D20" s="75"/>
      <c r="E20" s="228"/>
      <c r="F20" s="242"/>
      <c r="G20" s="434"/>
      <c r="K20" s="242"/>
      <c r="L20" s="434"/>
      <c r="M20" s="242"/>
    </row>
    <row r="21" spans="1:13" s="70" customFormat="1">
      <c r="A21" s="70" t="s">
        <v>153</v>
      </c>
      <c r="B21" s="11"/>
      <c r="C21" s="162">
        <v>0</v>
      </c>
      <c r="D21" s="162">
        <v>0</v>
      </c>
      <c r="E21" s="226">
        <v>0</v>
      </c>
      <c r="F21" s="240">
        <v>0</v>
      </c>
      <c r="G21" s="432">
        <v>0</v>
      </c>
      <c r="H21" s="240">
        <v>0</v>
      </c>
      <c r="I21" s="240">
        <v>0</v>
      </c>
      <c r="J21" s="240">
        <v>0</v>
      </c>
      <c r="K21" s="240">
        <v>0</v>
      </c>
      <c r="L21" s="432">
        <v>0</v>
      </c>
      <c r="M21" s="240">
        <v>0</v>
      </c>
    </row>
    <row r="22" spans="1:13" s="70" customFormat="1">
      <c r="A22" s="70" t="s">
        <v>66</v>
      </c>
      <c r="B22" s="11"/>
      <c r="C22" s="162">
        <v>-9.442883536426927E-2</v>
      </c>
      <c r="D22" s="162">
        <v>-0.12250769941484441</v>
      </c>
      <c r="E22" s="226">
        <v>-0.11841034303029763</v>
      </c>
      <c r="F22" s="240">
        <v>-7.2312561851860302E-2</v>
      </c>
      <c r="G22" s="432">
        <v>-9.7988117235004113E-2</v>
      </c>
      <c r="H22" s="240">
        <v>-0.11426714409448935</v>
      </c>
      <c r="I22" s="240">
        <v>-0.16345857194108149</v>
      </c>
      <c r="J22" s="240">
        <v>-0.11523387949260033</v>
      </c>
      <c r="K22" s="240">
        <v>-7.6438425484932515E-2</v>
      </c>
      <c r="L22" s="432">
        <v>-0.10801699323355851</v>
      </c>
      <c r="M22" s="240">
        <v>-4.1802350128123944E-3</v>
      </c>
    </row>
    <row r="23" spans="1:13" s="70" customFormat="1">
      <c r="A23" s="70" t="s">
        <v>154</v>
      </c>
      <c r="B23" s="11"/>
      <c r="C23" s="162">
        <v>-8.1164552791961886E-2</v>
      </c>
      <c r="D23" s="162">
        <v>-9.6021177603080488E-2</v>
      </c>
      <c r="E23" s="226">
        <v>-6.6677410257443337E-2</v>
      </c>
      <c r="F23" s="240">
        <v>-7.5814098080360659E-2</v>
      </c>
      <c r="G23" s="432">
        <v>-7.8573191804492626E-2</v>
      </c>
      <c r="H23" s="240">
        <v>-6.8043136201404564E-2</v>
      </c>
      <c r="I23" s="240">
        <v>-5.9808432008446988E-2</v>
      </c>
      <c r="J23" s="240">
        <v>-0.10341713625198667</v>
      </c>
      <c r="K23" s="240">
        <v>-7.9503116254313833E-2</v>
      </c>
      <c r="L23" s="432">
        <v>-7.7821842965421051E-2</v>
      </c>
      <c r="M23" s="240">
        <v>-2.7071510262664855E-2</v>
      </c>
    </row>
    <row r="24" spans="1:13">
      <c r="B24" s="2"/>
      <c r="C24" s="162"/>
      <c r="D24" s="162"/>
      <c r="E24" s="224"/>
      <c r="F24" s="237"/>
      <c r="G24" s="429"/>
      <c r="K24" s="237"/>
      <c r="L24" s="429"/>
      <c r="M24" s="237"/>
    </row>
    <row r="25" spans="1:13" s="23" customFormat="1" ht="13.15">
      <c r="A25" s="23" t="s">
        <v>3</v>
      </c>
      <c r="B25" s="1"/>
      <c r="C25" s="162"/>
      <c r="D25" s="162"/>
      <c r="E25" s="227"/>
      <c r="F25" s="241"/>
      <c r="G25" s="433"/>
      <c r="K25" s="241"/>
      <c r="L25" s="433"/>
      <c r="M25" s="241"/>
    </row>
    <row r="26" spans="1:13" hidden="1">
      <c r="A26" s="5" t="s">
        <v>163</v>
      </c>
      <c r="B26" s="2"/>
      <c r="C26" s="146">
        <v>589.24760000000003</v>
      </c>
      <c r="D26" s="146">
        <v>588</v>
      </c>
      <c r="E26" s="224">
        <v>585.49772499999995</v>
      </c>
      <c r="F26" s="237">
        <v>588.38710000000003</v>
      </c>
      <c r="G26" s="430">
        <v>588.46978461538458</v>
      </c>
      <c r="H26" s="322"/>
      <c r="K26" s="237">
        <v>588.38710000000003</v>
      </c>
      <c r="L26" s="430">
        <v>588.46978461538458</v>
      </c>
      <c r="M26" s="237">
        <v>588.38710000000003</v>
      </c>
    </row>
    <row r="27" spans="1:13">
      <c r="A27" s="5" t="s">
        <v>164</v>
      </c>
      <c r="B27" s="2"/>
      <c r="C27" s="146">
        <v>2318.2824999999998</v>
      </c>
      <c r="D27" s="146">
        <v>2304</v>
      </c>
      <c r="E27" s="224">
        <v>2296.9824999999996</v>
      </c>
      <c r="F27" s="237">
        <v>2296.84</v>
      </c>
      <c r="G27" s="430">
        <v>2304.4684615384617</v>
      </c>
      <c r="H27" s="238">
        <v>2300.355</v>
      </c>
      <c r="I27" s="238">
        <v>2311.105</v>
      </c>
      <c r="J27" s="238">
        <v>2317</v>
      </c>
      <c r="K27" s="237">
        <v>2318.7849999999999</v>
      </c>
      <c r="L27" s="430">
        <v>2311.8523076923079</v>
      </c>
      <c r="M27" s="237">
        <v>2314.8575000000001</v>
      </c>
    </row>
    <row r="28" spans="1:13">
      <c r="B28" s="2"/>
      <c r="C28" s="72"/>
      <c r="D28" s="72"/>
      <c r="E28" s="224"/>
      <c r="F28" s="237"/>
      <c r="G28" s="429"/>
      <c r="K28" s="237"/>
      <c r="L28" s="429"/>
      <c r="M28" s="237"/>
    </row>
    <row r="29" spans="1:13" s="70" customFormat="1">
      <c r="A29" s="69" t="s">
        <v>161</v>
      </c>
      <c r="B29" s="154"/>
      <c r="C29" s="75"/>
      <c r="D29" s="75"/>
      <c r="E29" s="228"/>
      <c r="F29" s="242"/>
      <c r="G29" s="434"/>
      <c r="K29" s="242"/>
      <c r="L29" s="434"/>
      <c r="M29" s="242"/>
    </row>
    <row r="30" spans="1:13" s="70" customFormat="1" hidden="1">
      <c r="A30" s="5" t="s">
        <v>163</v>
      </c>
      <c r="B30" s="2"/>
      <c r="C30" s="161">
        <v>-6.2262324021345239E-2</v>
      </c>
      <c r="D30" s="162">
        <v>-3.8380527210884474E-2</v>
      </c>
      <c r="E30" s="226">
        <v>-1.5644211085534043E-2</v>
      </c>
      <c r="F30" s="240">
        <v>-1.0298492268102644E-3</v>
      </c>
      <c r="G30" s="432">
        <v>-3.0325875694918181E-2</v>
      </c>
      <c r="H30" s="240" t="e">
        <v>#DIV/0!</v>
      </c>
      <c r="K30" s="240">
        <v>0</v>
      </c>
      <c r="L30" s="432">
        <v>0</v>
      </c>
      <c r="M30" s="240" t="e">
        <v>#DIV/0!</v>
      </c>
    </row>
    <row r="31" spans="1:13" s="70" customFormat="1">
      <c r="A31" s="70" t="s">
        <v>164</v>
      </c>
      <c r="B31" s="11"/>
      <c r="C31" s="161">
        <v>-3.0522595930392415E-2</v>
      </c>
      <c r="D31" s="162">
        <v>-1.4371744791666807E-2</v>
      </c>
      <c r="E31" s="226">
        <v>-6.8187284840000029E-3</v>
      </c>
      <c r="F31" s="240">
        <v>-1.4149875481096474E-3</v>
      </c>
      <c r="G31" s="432">
        <v>-1.3414406592676675E-2</v>
      </c>
      <c r="H31" s="240">
        <v>7.7933623288577447E-3</v>
      </c>
      <c r="I31" s="240">
        <v>-3.0742869752780067E-3</v>
      </c>
      <c r="J31" s="240">
        <v>-8.6394044022444216E-3</v>
      </c>
      <c r="K31" s="240">
        <v>-9.4640080904437873E-3</v>
      </c>
      <c r="L31" s="432">
        <v>-3.1939091131719666E-3</v>
      </c>
      <c r="M31" s="240">
        <v>-6.2649644740551125E-3</v>
      </c>
    </row>
    <row r="32" spans="1:13">
      <c r="A32" s="71"/>
      <c r="B32" s="155"/>
      <c r="F32" s="237"/>
      <c r="G32" s="236"/>
    </row>
    <row r="33" spans="2:2">
      <c r="B33" s="2"/>
    </row>
    <row r="34" spans="2:2">
      <c r="B34" s="2"/>
    </row>
    <row r="35" spans="2:2">
      <c r="B35" s="2"/>
    </row>
    <row r="36" spans="2:2">
      <c r="B36" s="2"/>
    </row>
    <row r="37" spans="2:2">
      <c r="B37" s="2"/>
    </row>
    <row r="38" spans="2:2">
      <c r="B38" s="2"/>
    </row>
    <row r="39" spans="2:2">
      <c r="B39" s="2"/>
    </row>
    <row r="40" spans="2:2">
      <c r="B40" s="2"/>
    </row>
    <row r="54" spans="1:2" ht="13.15" thickBot="1"/>
    <row r="55" spans="1:2" ht="13.15">
      <c r="A55" s="250"/>
      <c r="B55" s="251"/>
    </row>
    <row r="56" spans="1:2">
      <c r="A56" s="245"/>
      <c r="B56" s="246"/>
    </row>
    <row r="57" spans="1:2" ht="13.15">
      <c r="A57" s="259"/>
      <c r="B57" s="260"/>
    </row>
    <row r="58" spans="1:2">
      <c r="A58" s="245"/>
      <c r="B58" s="246"/>
    </row>
    <row r="59" spans="1:2" ht="13.15">
      <c r="A59" s="253"/>
      <c r="B59" s="254"/>
    </row>
    <row r="60" spans="1:2">
      <c r="A60" s="245"/>
      <c r="B60" s="246"/>
    </row>
    <row r="61" spans="1:2">
      <c r="A61" s="245"/>
      <c r="B61" s="246"/>
    </row>
    <row r="62" spans="1:2">
      <c r="A62" s="245"/>
      <c r="B62" s="246"/>
    </row>
    <row r="63" spans="1:2">
      <c r="A63" s="245"/>
      <c r="B63" s="246"/>
    </row>
    <row r="64" spans="1:2" ht="13.15">
      <c r="A64" s="259"/>
      <c r="B64" s="260"/>
    </row>
    <row r="65" spans="1:2">
      <c r="A65" s="245"/>
      <c r="B65" s="246"/>
    </row>
    <row r="66" spans="1:2">
      <c r="A66" s="245"/>
      <c r="B66" s="246"/>
    </row>
    <row r="67" spans="1:2">
      <c r="A67" s="245"/>
      <c r="B67" s="246"/>
    </row>
    <row r="68" spans="1:2" ht="13.15">
      <c r="A68" s="253"/>
      <c r="B68" s="254"/>
    </row>
    <row r="69" spans="1:2">
      <c r="A69" s="245"/>
      <c r="B69" s="246"/>
    </row>
    <row r="70" spans="1:2" ht="13.15">
      <c r="A70" s="253"/>
      <c r="B70" s="254"/>
    </row>
    <row r="71" spans="1:2">
      <c r="A71" s="245"/>
      <c r="B71" s="246"/>
    </row>
    <row r="72" spans="1:2">
      <c r="A72" s="245"/>
      <c r="B72" s="246"/>
    </row>
    <row r="73" spans="1:2" ht="13.5" thickBot="1">
      <c r="A73" s="256"/>
      <c r="B73" s="257"/>
    </row>
  </sheetData>
  <hyperlinks>
    <hyperlink ref="A1" location="Index!Print_Area"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M16" sqref="M16"/>
    </sheetView>
  </sheetViews>
  <sheetFormatPr defaultColWidth="9.06640625" defaultRowHeight="12.75"/>
  <cols>
    <col min="1" max="1" width="4.59765625" style="5" customWidth="1"/>
    <col min="2" max="2" width="36.33203125" style="5" customWidth="1"/>
    <col min="3" max="5" width="9.06640625" style="80" customWidth="1"/>
    <col min="6" max="13" width="9.06640625" style="2"/>
    <col min="14" max="21" width="9.06640625" style="261"/>
    <col min="22" max="16384" width="9.06640625" style="2"/>
  </cols>
  <sheetData>
    <row r="1" spans="1:21" s="1" customFormat="1" ht="14.25">
      <c r="A1" s="529" t="s">
        <v>19</v>
      </c>
      <c r="B1" s="22"/>
      <c r="C1" s="52" t="s">
        <v>20</v>
      </c>
      <c r="D1" s="52" t="s">
        <v>298</v>
      </c>
      <c r="E1" s="52" t="s">
        <v>335</v>
      </c>
      <c r="F1" s="232" t="s">
        <v>345</v>
      </c>
      <c r="G1" s="52" t="s">
        <v>346</v>
      </c>
      <c r="H1" s="52" t="s">
        <v>377</v>
      </c>
      <c r="I1" s="52" t="s">
        <v>391</v>
      </c>
      <c r="J1" s="52" t="s">
        <v>400</v>
      </c>
      <c r="K1" s="52" t="s">
        <v>406</v>
      </c>
      <c r="L1" s="52" t="s">
        <v>407</v>
      </c>
      <c r="M1" s="52" t="s">
        <v>439</v>
      </c>
      <c r="O1" s="266"/>
      <c r="P1" s="266"/>
      <c r="Q1" s="266"/>
      <c r="R1" s="266"/>
      <c r="S1" s="266"/>
      <c r="T1" s="266"/>
      <c r="U1" s="266"/>
    </row>
    <row r="2" spans="1:21" s="26" customFormat="1">
      <c r="A2" s="7" t="s">
        <v>120</v>
      </c>
      <c r="C2" s="24"/>
      <c r="D2" s="24"/>
      <c r="E2" s="24"/>
      <c r="N2" s="263"/>
      <c r="O2" s="263"/>
      <c r="P2" s="263"/>
      <c r="Q2" s="263"/>
      <c r="R2" s="263"/>
      <c r="S2" s="263"/>
      <c r="T2" s="263"/>
      <c r="U2" s="263"/>
    </row>
    <row r="3" spans="1:21" s="27" customFormat="1" ht="13.15">
      <c r="A3" s="8" t="s">
        <v>149</v>
      </c>
      <c r="B3" s="8"/>
      <c r="C3" s="77"/>
      <c r="D3" s="77"/>
      <c r="E3" s="77"/>
      <c r="F3" s="77"/>
      <c r="G3" s="77"/>
      <c r="H3" s="77"/>
      <c r="I3" s="77"/>
      <c r="J3" s="77"/>
      <c r="K3" s="77"/>
      <c r="L3" s="77"/>
      <c r="M3" s="77"/>
      <c r="N3" s="276"/>
      <c r="O3" s="276"/>
      <c r="P3" s="276"/>
      <c r="Q3" s="276"/>
      <c r="R3" s="276"/>
      <c r="S3" s="276"/>
      <c r="T3" s="276"/>
      <c r="U3" s="276"/>
    </row>
    <row r="4" spans="1:21" ht="13.15">
      <c r="A4" s="150" t="s">
        <v>150</v>
      </c>
      <c r="B4" s="4"/>
      <c r="C4" s="18"/>
      <c r="D4" s="18"/>
      <c r="E4" s="18"/>
      <c r="G4" s="415"/>
      <c r="L4" s="415"/>
    </row>
    <row r="5" spans="1:21" ht="13.15">
      <c r="A5" s="150"/>
      <c r="B5" s="4" t="s">
        <v>151</v>
      </c>
      <c r="C5" s="18">
        <v>2494.0140000000001</v>
      </c>
      <c r="D5" s="18">
        <v>2458.8229999999999</v>
      </c>
      <c r="E5" s="18">
        <v>2474.9209999999998</v>
      </c>
      <c r="F5" s="18">
        <v>2563.52</v>
      </c>
      <c r="G5" s="394">
        <v>2563.52</v>
      </c>
      <c r="H5" s="18">
        <v>2529.6370000000002</v>
      </c>
      <c r="I5" s="18">
        <v>2416.2159999999999</v>
      </c>
      <c r="J5" s="18">
        <v>2532.7530000000002</v>
      </c>
      <c r="K5" s="18">
        <v>2685.2020000000002</v>
      </c>
      <c r="L5" s="394">
        <v>2685.2020000000002</v>
      </c>
      <c r="M5" s="18">
        <v>2760.8739999999998</v>
      </c>
    </row>
    <row r="6" spans="1:21" ht="13.15">
      <c r="A6" s="150"/>
      <c r="B6" s="4" t="s">
        <v>130</v>
      </c>
      <c r="C6" s="92">
        <v>273.91899999999998</v>
      </c>
      <c r="D6" s="92">
        <v>274.32600000000002</v>
      </c>
      <c r="E6" s="92">
        <v>273.31099999999998</v>
      </c>
      <c r="F6" s="92">
        <v>274.49700000000001</v>
      </c>
      <c r="G6" s="391">
        <v>274.49700000000001</v>
      </c>
      <c r="H6" s="92">
        <v>272.97699999999998</v>
      </c>
      <c r="I6" s="92">
        <v>287.70600000000002</v>
      </c>
      <c r="J6" s="92">
        <v>268.72899999999998</v>
      </c>
      <c r="K6" s="92">
        <v>273.45400000000001</v>
      </c>
      <c r="L6" s="391">
        <v>273.45400000000001</v>
      </c>
      <c r="M6" s="92">
        <v>279.47300000000001</v>
      </c>
    </row>
    <row r="7" spans="1:21">
      <c r="A7" s="151"/>
      <c r="B7" s="4" t="s">
        <v>108</v>
      </c>
      <c r="C7" s="92">
        <v>96.379632999999899</v>
      </c>
      <c r="D7" s="92">
        <v>96.664105160000091</v>
      </c>
      <c r="E7" s="92">
        <v>95.3343512</v>
      </c>
      <c r="F7" s="92">
        <v>98.476384089999797</v>
      </c>
      <c r="G7" s="391">
        <v>386.85447345</v>
      </c>
      <c r="H7" s="92">
        <v>95.819609740000004</v>
      </c>
      <c r="I7" s="92">
        <v>87.995225419999898</v>
      </c>
      <c r="J7" s="92">
        <v>95.536142640000008</v>
      </c>
      <c r="K7" s="92">
        <v>109.98447971</v>
      </c>
      <c r="L7" s="391">
        <v>389.33545750999997</v>
      </c>
      <c r="M7" s="92">
        <v>107.24680237999999</v>
      </c>
    </row>
    <row r="8" spans="1:21">
      <c r="A8" s="151"/>
      <c r="B8" s="4" t="s">
        <v>152</v>
      </c>
      <c r="C8" s="92">
        <v>88.41696060999989</v>
      </c>
      <c r="D8" s="92">
        <v>86.796846340000101</v>
      </c>
      <c r="E8" s="92">
        <v>85.945934010000002</v>
      </c>
      <c r="F8" s="92">
        <v>87.337991099999797</v>
      </c>
      <c r="G8" s="391">
        <v>348.49773206000003</v>
      </c>
      <c r="H8" s="92">
        <v>87.599375420000101</v>
      </c>
      <c r="I8" s="92">
        <v>81.5438666699999</v>
      </c>
      <c r="J8" s="92">
        <v>83.715289080000105</v>
      </c>
      <c r="K8" s="92">
        <v>95.156344279999701</v>
      </c>
      <c r="L8" s="391">
        <v>348.01487544999998</v>
      </c>
      <c r="M8" s="92">
        <v>95.378459999999905</v>
      </c>
    </row>
    <row r="9" spans="1:21" s="12" customFormat="1" hidden="1">
      <c r="A9" s="152"/>
      <c r="B9" s="48"/>
      <c r="C9" s="157"/>
      <c r="D9" s="157"/>
      <c r="E9" s="157"/>
      <c r="F9" s="157"/>
      <c r="G9" s="427"/>
      <c r="H9" s="157"/>
      <c r="I9" s="157"/>
      <c r="J9" s="157"/>
      <c r="K9" s="157"/>
      <c r="L9" s="427"/>
      <c r="M9" s="157"/>
      <c r="N9" s="274"/>
      <c r="O9" s="274"/>
      <c r="P9" s="274"/>
      <c r="Q9" s="274"/>
      <c r="R9" s="274"/>
      <c r="S9" s="274"/>
      <c r="T9" s="274"/>
      <c r="U9" s="274"/>
    </row>
    <row r="10" spans="1:21">
      <c r="A10" s="151"/>
      <c r="B10" s="4" t="s">
        <v>41</v>
      </c>
      <c r="C10" s="92">
        <v>35.199238759999901</v>
      </c>
      <c r="D10" s="92">
        <v>29.896547120000001</v>
      </c>
      <c r="E10" s="92">
        <v>35.115856739999899</v>
      </c>
      <c r="F10" s="92">
        <v>40.009825239999799</v>
      </c>
      <c r="G10" s="391">
        <v>140.22146786000002</v>
      </c>
      <c r="H10" s="92">
        <v>35.443106110000102</v>
      </c>
      <c r="I10" s="92">
        <v>25.439906500000099</v>
      </c>
      <c r="J10" s="92">
        <v>31.910796629999901</v>
      </c>
      <c r="K10" s="92">
        <v>43.967886340000199</v>
      </c>
      <c r="L10" s="391">
        <v>136.76169558000001</v>
      </c>
      <c r="M10" s="92">
        <v>40.281484660000004</v>
      </c>
    </row>
    <row r="11" spans="1:21" s="12" customFormat="1" hidden="1">
      <c r="A11" s="152"/>
      <c r="B11" s="48"/>
      <c r="C11" s="157"/>
      <c r="D11" s="157"/>
      <c r="E11" s="157"/>
      <c r="F11" s="157"/>
      <c r="G11" s="427"/>
      <c r="H11" s="157"/>
      <c r="I11" s="157"/>
      <c r="J11" s="157"/>
      <c r="K11" s="157"/>
      <c r="L11" s="427"/>
      <c r="M11" s="157"/>
      <c r="N11" s="274"/>
      <c r="O11" s="274"/>
      <c r="P11" s="274"/>
      <c r="Q11" s="274"/>
      <c r="R11" s="274"/>
      <c r="S11" s="274"/>
      <c r="T11" s="274"/>
      <c r="U11" s="274"/>
    </row>
    <row r="12" spans="1:21">
      <c r="A12" s="151"/>
      <c r="B12" s="4"/>
      <c r="C12" s="92"/>
      <c r="D12" s="92"/>
      <c r="E12" s="92"/>
      <c r="G12" s="415"/>
      <c r="L12" s="415"/>
    </row>
    <row r="13" spans="1:21" ht="13.15">
      <c r="A13" s="150" t="s">
        <v>65</v>
      </c>
      <c r="B13" s="4"/>
      <c r="C13" s="92"/>
      <c r="D13" s="92"/>
      <c r="E13" s="92"/>
      <c r="G13" s="415"/>
      <c r="L13" s="415"/>
    </row>
    <row r="14" spans="1:21" ht="13.15">
      <c r="A14" s="150"/>
      <c r="B14" s="4" t="s">
        <v>151</v>
      </c>
      <c r="C14" s="18">
        <v>10893.785</v>
      </c>
      <c r="D14" s="18">
        <v>10925.89</v>
      </c>
      <c r="E14" s="18">
        <v>10648.337</v>
      </c>
      <c r="F14" s="18">
        <v>10816.733</v>
      </c>
      <c r="G14" s="394">
        <v>10816.733</v>
      </c>
      <c r="H14" s="18">
        <v>10707.596</v>
      </c>
      <c r="I14" s="18">
        <v>10576.082</v>
      </c>
      <c r="J14" s="18">
        <v>10903.710999999999</v>
      </c>
      <c r="K14" s="18">
        <v>11416.441999999999</v>
      </c>
      <c r="L14" s="394">
        <v>11416.441999999999</v>
      </c>
      <c r="M14" s="18">
        <v>11516.048000000001</v>
      </c>
    </row>
    <row r="15" spans="1:21" ht="13.15">
      <c r="A15" s="150"/>
      <c r="B15" s="4" t="s">
        <v>130</v>
      </c>
      <c r="C15" s="92">
        <v>497.82100000000003</v>
      </c>
      <c r="D15" s="92">
        <v>499.16300000000001</v>
      </c>
      <c r="E15" s="92">
        <v>508.774</v>
      </c>
      <c r="F15" s="92">
        <v>519.36300000000006</v>
      </c>
      <c r="G15" s="391">
        <v>519.36300000000006</v>
      </c>
      <c r="H15" s="92">
        <v>532.61300000000006</v>
      </c>
      <c r="I15" s="92">
        <v>550.06600000000003</v>
      </c>
      <c r="J15" s="92">
        <v>586.19500000000005</v>
      </c>
      <c r="K15" s="92">
        <v>606.32000000000005</v>
      </c>
      <c r="L15" s="391">
        <v>606.32000000000005</v>
      </c>
      <c r="M15" s="92">
        <v>642.37400000000002</v>
      </c>
    </row>
    <row r="16" spans="1:21">
      <c r="A16" s="151"/>
      <c r="B16" s="4" t="s">
        <v>108</v>
      </c>
      <c r="C16" s="92">
        <v>342.84331978451502</v>
      </c>
      <c r="D16" s="92">
        <v>354.90085292248301</v>
      </c>
      <c r="E16" s="92">
        <v>358.96055676864097</v>
      </c>
      <c r="F16" s="92">
        <v>377.60664783493303</v>
      </c>
      <c r="G16" s="391">
        <v>1434.3113773105702</v>
      </c>
      <c r="H16" s="92">
        <v>368.73379945615596</v>
      </c>
      <c r="I16" s="92">
        <v>356.793400793047</v>
      </c>
      <c r="J16" s="92">
        <v>379.922218789863</v>
      </c>
      <c r="K16" s="92">
        <v>397.06363303118701</v>
      </c>
      <c r="L16" s="391">
        <v>1502.5130520702501</v>
      </c>
      <c r="M16" s="92">
        <v>389.204124934086</v>
      </c>
    </row>
    <row r="17" spans="1:21">
      <c r="A17" s="151"/>
      <c r="B17" s="4" t="s">
        <v>152</v>
      </c>
      <c r="C17" s="92">
        <v>302.53258771181999</v>
      </c>
      <c r="D17" s="92">
        <v>310.33856988733305</v>
      </c>
      <c r="E17" s="92">
        <v>303.89374781661803</v>
      </c>
      <c r="F17" s="92">
        <v>317.18197059009498</v>
      </c>
      <c r="G17" s="391">
        <v>1233.9468760058701</v>
      </c>
      <c r="H17" s="92">
        <v>318.90178795328103</v>
      </c>
      <c r="I17" s="92">
        <v>305.06895739739701</v>
      </c>
      <c r="J17" s="92">
        <v>314.439553458913</v>
      </c>
      <c r="K17" s="92">
        <v>334.17207171581799</v>
      </c>
      <c r="L17" s="391">
        <v>1272.5823705254099</v>
      </c>
      <c r="M17" s="92">
        <v>335.23282867088</v>
      </c>
    </row>
    <row r="18" spans="1:21" s="12" customFormat="1" hidden="1">
      <c r="A18" s="152"/>
      <c r="B18" s="48"/>
      <c r="C18" s="157"/>
      <c r="D18" s="157"/>
      <c r="E18" s="157"/>
      <c r="F18" s="157"/>
      <c r="G18" s="427"/>
      <c r="H18" s="157"/>
      <c r="I18" s="157"/>
      <c r="J18" s="157"/>
      <c r="K18" s="157"/>
      <c r="L18" s="427"/>
      <c r="M18" s="157"/>
      <c r="N18" s="274"/>
      <c r="O18" s="274"/>
      <c r="P18" s="274"/>
      <c r="Q18" s="274"/>
      <c r="R18" s="274"/>
      <c r="S18" s="274"/>
      <c r="T18" s="274"/>
      <c r="U18" s="274"/>
    </row>
    <row r="19" spans="1:21">
      <c r="A19" s="151"/>
      <c r="B19" s="4" t="s">
        <v>41</v>
      </c>
      <c r="C19" s="92">
        <v>189.62004970218402</v>
      </c>
      <c r="D19" s="92">
        <v>188.10182291638799</v>
      </c>
      <c r="E19" s="92">
        <v>185.77762861727101</v>
      </c>
      <c r="F19" s="92">
        <v>184.80439569148598</v>
      </c>
      <c r="G19" s="391">
        <v>748.30389692732899</v>
      </c>
      <c r="H19" s="92">
        <v>193.76567570776501</v>
      </c>
      <c r="I19" s="92">
        <v>183.54851909925898</v>
      </c>
      <c r="J19" s="92">
        <v>190.96556389712498</v>
      </c>
      <c r="K19" s="92">
        <v>209.59487131226498</v>
      </c>
      <c r="L19" s="391">
        <v>777.87463001641402</v>
      </c>
      <c r="M19" s="92">
        <v>213.505580258028</v>
      </c>
    </row>
    <row r="20" spans="1:21" s="12" customFormat="1" hidden="1">
      <c r="A20" s="152"/>
      <c r="B20" s="48"/>
      <c r="C20" s="157"/>
      <c r="D20" s="157"/>
      <c r="E20" s="157"/>
      <c r="F20" s="157"/>
      <c r="G20" s="427"/>
      <c r="H20" s="157"/>
      <c r="I20" s="157"/>
      <c r="J20" s="157"/>
      <c r="K20" s="157"/>
      <c r="L20" s="427"/>
      <c r="M20" s="157"/>
      <c r="N20" s="274"/>
      <c r="O20" s="274"/>
      <c r="P20" s="274"/>
      <c r="Q20" s="274"/>
      <c r="R20" s="274"/>
      <c r="S20" s="274"/>
      <c r="T20" s="274"/>
      <c r="U20" s="274"/>
    </row>
    <row r="21" spans="1:21">
      <c r="A21" s="151"/>
      <c r="B21" s="4"/>
      <c r="C21" s="92"/>
      <c r="D21" s="92"/>
      <c r="E21" s="92"/>
      <c r="F21" s="92"/>
      <c r="G21" s="391"/>
      <c r="H21" s="92"/>
      <c r="I21" s="92"/>
      <c r="J21" s="92"/>
      <c r="K21" s="92"/>
      <c r="L21" s="391"/>
      <c r="M21" s="92"/>
    </row>
    <row r="22" spans="1:21" ht="13.15">
      <c r="A22" s="150" t="s">
        <v>67</v>
      </c>
      <c r="B22" s="4"/>
      <c r="C22" s="92"/>
      <c r="D22" s="92"/>
      <c r="E22" s="92"/>
      <c r="F22" s="92"/>
      <c r="G22" s="391"/>
      <c r="H22" s="92"/>
      <c r="I22" s="92"/>
      <c r="J22" s="92"/>
      <c r="K22" s="92"/>
      <c r="L22" s="391"/>
      <c r="M22" s="92"/>
    </row>
    <row r="23" spans="1:21" ht="13.15">
      <c r="A23" s="150"/>
      <c r="B23" s="4" t="s">
        <v>151</v>
      </c>
      <c r="C23" s="18">
        <v>4699.9089999999997</v>
      </c>
      <c r="D23" s="18">
        <v>4623.7979999999998</v>
      </c>
      <c r="E23" s="18">
        <v>4529.0050000000001</v>
      </c>
      <c r="F23" s="18">
        <v>4639.2370000000001</v>
      </c>
      <c r="G23" s="394">
        <v>4639.2370000000001</v>
      </c>
      <c r="H23" s="18">
        <v>4587.8109999999997</v>
      </c>
      <c r="I23" s="18">
        <v>4278.509</v>
      </c>
      <c r="J23" s="18">
        <v>4352.8029999999999</v>
      </c>
      <c r="K23" s="18">
        <v>4619.7330000000002</v>
      </c>
      <c r="L23" s="394">
        <v>4619.7330000000002</v>
      </c>
      <c r="M23" s="18">
        <v>4893.1509999999998</v>
      </c>
    </row>
    <row r="24" spans="1:21" ht="13.15">
      <c r="A24" s="150"/>
      <c r="B24" s="4" t="s">
        <v>130</v>
      </c>
      <c r="C24" s="92">
        <v>167.142</v>
      </c>
      <c r="D24" s="92">
        <v>170.25899999999999</v>
      </c>
      <c r="E24" s="92">
        <v>171.59800000000001</v>
      </c>
      <c r="F24" s="92">
        <v>175.98699999999999</v>
      </c>
      <c r="G24" s="391">
        <v>175.98699999999999</v>
      </c>
      <c r="H24" s="92">
        <v>176.321</v>
      </c>
      <c r="I24" s="92">
        <v>164.83199999999999</v>
      </c>
      <c r="J24" s="92">
        <v>174.024</v>
      </c>
      <c r="K24" s="92">
        <v>175.79900000000001</v>
      </c>
      <c r="L24" s="391">
        <v>175.79900000000001</v>
      </c>
      <c r="M24" s="92">
        <v>181.74199999999999</v>
      </c>
    </row>
    <row r="25" spans="1:21">
      <c r="A25" s="151"/>
      <c r="B25" s="4" t="s">
        <v>108</v>
      </c>
      <c r="C25" s="92">
        <v>146.83235610107002</v>
      </c>
      <c r="D25" s="92">
        <v>148.17080885202199</v>
      </c>
      <c r="E25" s="92">
        <v>146.50367367824398</v>
      </c>
      <c r="F25" s="92">
        <v>152.19415675000101</v>
      </c>
      <c r="G25" s="391">
        <v>593.70099538133809</v>
      </c>
      <c r="H25" s="92">
        <v>140.934945810936</v>
      </c>
      <c r="I25" s="92">
        <v>124.024090778169</v>
      </c>
      <c r="J25" s="92">
        <v>137.314665383712</v>
      </c>
      <c r="K25" s="92">
        <v>149.69745102840301</v>
      </c>
      <c r="L25" s="391">
        <v>551.97115300121993</v>
      </c>
      <c r="M25" s="92">
        <v>146.15252052739899</v>
      </c>
    </row>
    <row r="26" spans="1:21">
      <c r="A26" s="151"/>
      <c r="B26" s="4" t="s">
        <v>152</v>
      </c>
      <c r="C26" s="92">
        <v>137.78535347636202</v>
      </c>
      <c r="D26" s="92">
        <v>137.54255822867199</v>
      </c>
      <c r="E26" s="92">
        <v>136.081205018085</v>
      </c>
      <c r="F26" s="92">
        <v>139.214886828663</v>
      </c>
      <c r="G26" s="391">
        <v>550.6240035517809</v>
      </c>
      <c r="H26" s="92">
        <v>133.01738779489901</v>
      </c>
      <c r="I26" s="92">
        <v>118.93002582305</v>
      </c>
      <c r="J26" s="92">
        <v>127.79871272339901</v>
      </c>
      <c r="K26" s="92">
        <v>136.47515050933501</v>
      </c>
      <c r="L26" s="391">
        <v>516.22127685068403</v>
      </c>
      <c r="M26" s="92">
        <v>135.96109700609901</v>
      </c>
    </row>
    <row r="27" spans="1:21" s="12" customFormat="1" hidden="1">
      <c r="A27" s="152"/>
      <c r="B27" s="48"/>
      <c r="C27" s="157"/>
      <c r="D27" s="157"/>
      <c r="E27" s="157"/>
      <c r="F27" s="157"/>
      <c r="G27" s="427"/>
      <c r="H27" s="157"/>
      <c r="I27" s="157"/>
      <c r="J27" s="157"/>
      <c r="K27" s="157"/>
      <c r="L27" s="427"/>
      <c r="M27" s="157"/>
      <c r="N27" s="274"/>
      <c r="O27" s="274"/>
      <c r="P27" s="274"/>
      <c r="Q27" s="274"/>
      <c r="R27" s="274"/>
      <c r="S27" s="274"/>
      <c r="T27" s="274"/>
      <c r="U27" s="274"/>
    </row>
    <row r="28" spans="1:21">
      <c r="A28" s="151"/>
      <c r="B28" s="4" t="s">
        <v>41</v>
      </c>
      <c r="C28" s="92">
        <v>66.364963682258505</v>
      </c>
      <c r="D28" s="92">
        <v>69.721814314085208</v>
      </c>
      <c r="E28" s="92">
        <v>71.951662030984394</v>
      </c>
      <c r="F28" s="92">
        <v>71.690593804655904</v>
      </c>
      <c r="G28" s="391">
        <v>279.729033831984</v>
      </c>
      <c r="H28" s="92">
        <v>63.623469544067397</v>
      </c>
      <c r="I28" s="92">
        <v>55.128148241190203</v>
      </c>
      <c r="J28" s="92">
        <v>60.608322144916599</v>
      </c>
      <c r="K28" s="92">
        <v>67.2825438349726</v>
      </c>
      <c r="L28" s="391">
        <v>246.64248376514698</v>
      </c>
      <c r="M28" s="92">
        <v>66.870533661501497</v>
      </c>
    </row>
    <row r="29" spans="1:21" s="12" customFormat="1" hidden="1">
      <c r="A29" s="152"/>
      <c r="B29" s="48"/>
      <c r="C29" s="157"/>
      <c r="D29" s="157"/>
      <c r="E29" s="157"/>
      <c r="F29" s="157"/>
      <c r="G29" s="427"/>
      <c r="H29" s="157"/>
      <c r="I29" s="157"/>
      <c r="J29" s="157"/>
      <c r="K29" s="157"/>
      <c r="L29" s="427"/>
      <c r="M29" s="157"/>
      <c r="N29" s="274"/>
      <c r="O29" s="274"/>
      <c r="P29" s="274"/>
      <c r="Q29" s="274"/>
      <c r="R29" s="274"/>
      <c r="S29" s="274"/>
      <c r="T29" s="274"/>
      <c r="U29" s="274"/>
    </row>
    <row r="30" spans="1:21">
      <c r="A30" s="151"/>
      <c r="B30" s="4"/>
      <c r="C30" s="92"/>
      <c r="D30" s="92"/>
      <c r="E30" s="92"/>
      <c r="F30" s="92"/>
      <c r="G30" s="391"/>
      <c r="H30" s="92"/>
      <c r="I30" s="92"/>
      <c r="J30" s="92"/>
      <c r="K30" s="92"/>
      <c r="L30" s="391"/>
      <c r="M30" s="92"/>
    </row>
    <row r="31" spans="1:21" ht="13.15">
      <c r="A31" s="150" t="s">
        <v>153</v>
      </c>
      <c r="B31" s="4"/>
      <c r="C31" s="18"/>
      <c r="D31" s="18"/>
      <c r="E31" s="18"/>
      <c r="F31" s="18"/>
      <c r="G31" s="394"/>
      <c r="H31" s="18"/>
      <c r="I31" s="18"/>
      <c r="J31" s="18"/>
      <c r="K31" s="18"/>
      <c r="L31" s="394"/>
      <c r="M31" s="18"/>
    </row>
    <row r="32" spans="1:21" ht="13.15">
      <c r="A32" s="150"/>
      <c r="B32" s="4" t="s">
        <v>151</v>
      </c>
      <c r="C32" s="18">
        <v>3609.9270000000001</v>
      </c>
      <c r="D32" s="18">
        <v>3550.29</v>
      </c>
      <c r="E32" s="18">
        <v>3637.7049999999999</v>
      </c>
      <c r="F32" s="18">
        <v>3716.1669999999999</v>
      </c>
      <c r="G32" s="394">
        <v>3716.1669999999999</v>
      </c>
      <c r="H32" s="18">
        <v>3779.7159999999999</v>
      </c>
      <c r="I32" s="18">
        <v>3370.78</v>
      </c>
      <c r="J32" s="18">
        <v>3712.643</v>
      </c>
      <c r="K32" s="18">
        <v>3919.9549999999999</v>
      </c>
      <c r="L32" s="394">
        <v>3919.9549999999999</v>
      </c>
      <c r="M32" s="18">
        <v>3971.1</v>
      </c>
    </row>
    <row r="33" spans="1:21" ht="13.15">
      <c r="A33" s="150"/>
      <c r="B33" s="4" t="s">
        <v>130</v>
      </c>
      <c r="C33" s="92">
        <v>425.23899999999998</v>
      </c>
      <c r="D33" s="92">
        <v>467.02699999999999</v>
      </c>
      <c r="E33" s="92">
        <v>494.49599999999998</v>
      </c>
      <c r="F33" s="92">
        <v>510.63099999999997</v>
      </c>
      <c r="G33" s="391">
        <v>510.63099999999997</v>
      </c>
      <c r="H33" s="92">
        <v>535.33000000000004</v>
      </c>
      <c r="I33" s="92">
        <v>495.05599999999998</v>
      </c>
      <c r="J33" s="92">
        <v>532.03399999999999</v>
      </c>
      <c r="K33" s="92">
        <v>564.14099999999996</v>
      </c>
      <c r="L33" s="391">
        <v>564.14099999999996</v>
      </c>
      <c r="M33" s="92">
        <v>614.54899999999998</v>
      </c>
    </row>
    <row r="34" spans="1:21">
      <c r="A34" s="151"/>
      <c r="B34" s="4" t="s">
        <v>108</v>
      </c>
      <c r="C34" s="92">
        <v>158.20021328075202</v>
      </c>
      <c r="D34" s="92">
        <v>160.60473270188101</v>
      </c>
      <c r="E34" s="92">
        <v>161.44892219971101</v>
      </c>
      <c r="F34" s="92">
        <v>159.121141059335</v>
      </c>
      <c r="G34" s="391">
        <v>639.37500924168</v>
      </c>
      <c r="H34" s="92">
        <v>157.88350649493498</v>
      </c>
      <c r="I34" s="92">
        <v>131.64900003328501</v>
      </c>
      <c r="J34" s="92">
        <v>143.38749432561499</v>
      </c>
      <c r="K34" s="92">
        <v>151.37581243994299</v>
      </c>
      <c r="L34" s="391">
        <v>584.295813293778</v>
      </c>
      <c r="M34" s="92">
        <v>154.68789746888598</v>
      </c>
    </row>
    <row r="35" spans="1:21">
      <c r="A35" s="151"/>
      <c r="B35" s="4" t="s">
        <v>152</v>
      </c>
      <c r="C35" s="92">
        <v>154.05159961939199</v>
      </c>
      <c r="D35" s="92">
        <v>156.08113188422598</v>
      </c>
      <c r="E35" s="92">
        <v>157.54217486975401</v>
      </c>
      <c r="F35" s="92">
        <v>155.82720994066699</v>
      </c>
      <c r="G35" s="391">
        <v>623.50211631403897</v>
      </c>
      <c r="H35" s="92">
        <v>154.661439136035</v>
      </c>
      <c r="I35" s="92">
        <v>131.25937837771301</v>
      </c>
      <c r="J35" s="92">
        <v>140.826916180897</v>
      </c>
      <c r="K35" s="92">
        <v>148.63032936469</v>
      </c>
      <c r="L35" s="391">
        <v>575.37806305933498</v>
      </c>
      <c r="M35" s="92">
        <v>151.318564060781</v>
      </c>
    </row>
    <row r="36" spans="1:21" s="12" customFormat="1" hidden="1">
      <c r="A36" s="152"/>
      <c r="B36" s="48"/>
      <c r="C36" s="157"/>
      <c r="D36" s="157"/>
      <c r="E36" s="157"/>
      <c r="F36" s="157"/>
      <c r="G36" s="427"/>
      <c r="H36" s="157"/>
      <c r="I36" s="157"/>
      <c r="J36" s="157"/>
      <c r="K36" s="157"/>
      <c r="L36" s="427"/>
      <c r="M36" s="157"/>
      <c r="N36" s="274"/>
      <c r="O36" s="274"/>
      <c r="P36" s="274"/>
      <c r="Q36" s="274"/>
      <c r="R36" s="274"/>
      <c r="S36" s="274"/>
      <c r="T36" s="274"/>
      <c r="U36" s="274"/>
    </row>
    <row r="37" spans="1:21">
      <c r="A37" s="151"/>
      <c r="B37" s="4" t="s">
        <v>41</v>
      </c>
      <c r="C37" s="92">
        <v>63.444722739507696</v>
      </c>
      <c r="D37" s="92">
        <v>63.979655490593494</v>
      </c>
      <c r="E37" s="92">
        <v>64.13627313024611</v>
      </c>
      <c r="F37" s="92">
        <v>65.591679364689696</v>
      </c>
      <c r="G37" s="391">
        <v>257.15233072503702</v>
      </c>
      <c r="H37" s="92">
        <v>62.080996136034898</v>
      </c>
      <c r="I37" s="92">
        <v>40.134314167872603</v>
      </c>
      <c r="J37" s="92">
        <v>56.682998772793205</v>
      </c>
      <c r="K37" s="92">
        <v>73.183549908828198</v>
      </c>
      <c r="L37" s="391">
        <v>232.08185898552898</v>
      </c>
      <c r="M37" s="92">
        <v>62.4610952243128</v>
      </c>
    </row>
    <row r="38" spans="1:21" s="12" customFormat="1" hidden="1">
      <c r="A38" s="152"/>
      <c r="B38" s="48"/>
      <c r="C38" s="157"/>
      <c r="D38" s="157"/>
      <c r="E38" s="157"/>
      <c r="F38" s="157"/>
      <c r="G38" s="427"/>
      <c r="H38" s="157"/>
      <c r="I38" s="157"/>
      <c r="J38" s="157"/>
      <c r="K38" s="157"/>
      <c r="L38" s="427"/>
      <c r="M38" s="157"/>
      <c r="N38" s="274"/>
      <c r="O38" s="274"/>
      <c r="P38" s="274"/>
      <c r="Q38" s="274"/>
      <c r="R38" s="274"/>
      <c r="S38" s="274"/>
      <c r="T38" s="274"/>
      <c r="U38" s="274"/>
    </row>
    <row r="39" spans="1:21">
      <c r="A39" s="151"/>
      <c r="B39" s="4"/>
      <c r="C39" s="92"/>
      <c r="D39" s="92"/>
      <c r="E39" s="92"/>
      <c r="F39" s="92"/>
      <c r="G39" s="391"/>
      <c r="H39" s="92"/>
      <c r="I39" s="92"/>
      <c r="J39" s="92"/>
      <c r="K39" s="92"/>
      <c r="L39" s="391"/>
      <c r="M39" s="92"/>
    </row>
    <row r="40" spans="1:21" ht="13.15">
      <c r="A40" s="150" t="s">
        <v>66</v>
      </c>
      <c r="B40" s="4"/>
      <c r="C40" s="92"/>
      <c r="D40" s="92"/>
      <c r="E40" s="92"/>
      <c r="F40" s="92"/>
      <c r="G40" s="391"/>
      <c r="H40" s="92"/>
      <c r="I40" s="92"/>
      <c r="J40" s="92"/>
      <c r="K40" s="92"/>
      <c r="L40" s="391"/>
      <c r="M40" s="92"/>
    </row>
    <row r="41" spans="1:21" ht="13.15">
      <c r="A41" s="150"/>
      <c r="B41" s="4" t="s">
        <v>151</v>
      </c>
      <c r="C41" s="18">
        <v>8976.2929999999997</v>
      </c>
      <c r="D41" s="18">
        <v>9079.4459999999999</v>
      </c>
      <c r="E41" s="18">
        <v>8914.52</v>
      </c>
      <c r="F41" s="18">
        <v>9420.6749999999993</v>
      </c>
      <c r="G41" s="394">
        <v>9420.6749999999993</v>
      </c>
      <c r="H41" s="18">
        <v>9134.6810000000005</v>
      </c>
      <c r="I41" s="18">
        <v>8703.5149999999994</v>
      </c>
      <c r="J41" s="18">
        <v>9147.2970000000005</v>
      </c>
      <c r="K41" s="18">
        <v>10025.284</v>
      </c>
      <c r="L41" s="394">
        <v>10025.284</v>
      </c>
      <c r="M41" s="18">
        <v>10309.66</v>
      </c>
    </row>
    <row r="42" spans="1:21" ht="13.15">
      <c r="A42" s="150"/>
      <c r="B42" s="4" t="s">
        <v>130</v>
      </c>
      <c r="C42" s="92">
        <v>1677.009</v>
      </c>
      <c r="D42" s="92">
        <v>1686.431</v>
      </c>
      <c r="E42" s="92">
        <v>1711.1020000000001</v>
      </c>
      <c r="F42" s="92">
        <v>1709.9659999999999</v>
      </c>
      <c r="G42" s="391">
        <v>1709.9659999999999</v>
      </c>
      <c r="H42" s="92">
        <v>1720.8209999999999</v>
      </c>
      <c r="I42" s="92">
        <v>1688.6659999999999</v>
      </c>
      <c r="J42" s="92">
        <v>1730.827</v>
      </c>
      <c r="K42" s="92">
        <v>1739.625</v>
      </c>
      <c r="L42" s="391">
        <v>1739.625</v>
      </c>
      <c r="M42" s="92">
        <v>1767.335</v>
      </c>
    </row>
    <row r="43" spans="1:21">
      <c r="A43" s="151"/>
      <c r="B43" s="4" t="s">
        <v>108</v>
      </c>
      <c r="C43" s="92">
        <v>391.05643132655297</v>
      </c>
      <c r="D43" s="92">
        <v>377.60503862193502</v>
      </c>
      <c r="E43" s="92">
        <v>374.88635081714602</v>
      </c>
      <c r="F43" s="92">
        <v>388.31297097724502</v>
      </c>
      <c r="G43" s="391">
        <v>1531.8607917428799</v>
      </c>
      <c r="H43" s="92">
        <v>356.379536297448</v>
      </c>
      <c r="I43" s="92">
        <v>301.38111872490504</v>
      </c>
      <c r="J43" s="92">
        <v>332.08067534546296</v>
      </c>
      <c r="K43" s="92">
        <v>355.72934718735598</v>
      </c>
      <c r="L43" s="391">
        <v>1345.5706775551698</v>
      </c>
      <c r="M43" s="92">
        <v>356.96918954629996</v>
      </c>
    </row>
    <row r="44" spans="1:21">
      <c r="A44" s="151"/>
      <c r="B44" s="4" t="s">
        <v>152</v>
      </c>
      <c r="C44" s="92">
        <v>367.74566241776699</v>
      </c>
      <c r="D44" s="92">
        <v>355.363049147646</v>
      </c>
      <c r="E44" s="92">
        <v>350.75541769203397</v>
      </c>
      <c r="F44" s="92">
        <v>357.73079592154102</v>
      </c>
      <c r="G44" s="391">
        <v>1431.59492517899</v>
      </c>
      <c r="H44" s="92">
        <v>331.838679433957</v>
      </c>
      <c r="I44" s="92">
        <v>288.164878860302</v>
      </c>
      <c r="J44" s="92">
        <v>310.85517146799202</v>
      </c>
      <c r="K44" s="92">
        <v>326.77606448690801</v>
      </c>
      <c r="L44" s="391">
        <v>1257.63479424916</v>
      </c>
      <c r="M44" s="92">
        <v>336.616484723805</v>
      </c>
    </row>
    <row r="45" spans="1:21" s="12" customFormat="1" hidden="1">
      <c r="A45" s="152"/>
      <c r="B45" s="48"/>
      <c r="C45" s="157"/>
      <c r="D45" s="157"/>
      <c r="E45" s="157"/>
      <c r="F45" s="157"/>
      <c r="G45" s="427"/>
      <c r="H45" s="157"/>
      <c r="I45" s="157"/>
      <c r="J45" s="157"/>
      <c r="K45" s="157"/>
      <c r="L45" s="427"/>
      <c r="M45" s="157"/>
      <c r="N45" s="274"/>
      <c r="O45" s="274"/>
      <c r="P45" s="274"/>
      <c r="Q45" s="274"/>
      <c r="R45" s="274"/>
      <c r="S45" s="274"/>
      <c r="T45" s="274"/>
      <c r="U45" s="274"/>
    </row>
    <row r="46" spans="1:21">
      <c r="A46" s="151"/>
      <c r="B46" s="4" t="s">
        <v>41</v>
      </c>
      <c r="C46" s="92">
        <v>136.209861309936</v>
      </c>
      <c r="D46" s="92">
        <v>121.449160128573</v>
      </c>
      <c r="E46" s="92">
        <v>122.407556801049</v>
      </c>
      <c r="F46" s="92">
        <v>129.695893478915</v>
      </c>
      <c r="G46" s="391">
        <v>509.762471718472</v>
      </c>
      <c r="H46" s="92">
        <v>118.720486138195</v>
      </c>
      <c r="I46" s="92">
        <v>109.728305618299</v>
      </c>
      <c r="J46" s="92">
        <v>111.47724412703799</v>
      </c>
      <c r="K46" s="92">
        <v>117.05144637232499</v>
      </c>
      <c r="L46" s="391">
        <v>456.97748225585696</v>
      </c>
      <c r="M46" s="92">
        <v>120.92266388136801</v>
      </c>
    </row>
    <row r="47" spans="1:21" s="12" customFormat="1" hidden="1">
      <c r="A47" s="152"/>
      <c r="B47" s="48"/>
      <c r="C47" s="157"/>
      <c r="D47" s="157"/>
      <c r="E47" s="157"/>
      <c r="F47" s="157"/>
      <c r="G47" s="427"/>
      <c r="H47" s="157"/>
      <c r="I47" s="157"/>
      <c r="J47" s="157"/>
      <c r="K47" s="157"/>
      <c r="L47" s="427"/>
      <c r="M47" s="157"/>
      <c r="N47" s="274"/>
      <c r="O47" s="274"/>
      <c r="P47" s="274"/>
      <c r="Q47" s="274"/>
      <c r="R47" s="274"/>
      <c r="S47" s="274"/>
      <c r="T47" s="274"/>
      <c r="U47" s="274"/>
    </row>
    <row r="48" spans="1:21">
      <c r="A48" s="151"/>
      <c r="B48" s="4"/>
      <c r="C48" s="92"/>
      <c r="D48" s="92"/>
      <c r="E48" s="92"/>
      <c r="F48" s="92"/>
      <c r="G48" s="391"/>
      <c r="H48" s="92"/>
      <c r="I48" s="92"/>
      <c r="J48" s="92"/>
      <c r="K48" s="92"/>
      <c r="L48" s="391"/>
      <c r="M48" s="92"/>
    </row>
    <row r="49" spans="1:21" ht="13.15">
      <c r="A49" s="150" t="s">
        <v>154</v>
      </c>
      <c r="B49" s="4"/>
      <c r="C49" s="92"/>
      <c r="D49" s="92"/>
      <c r="E49" s="92"/>
      <c r="F49" s="92"/>
      <c r="G49" s="391"/>
      <c r="H49" s="92"/>
      <c r="I49" s="92"/>
      <c r="J49" s="92"/>
      <c r="K49" s="92"/>
      <c r="L49" s="391"/>
      <c r="M49" s="92"/>
    </row>
    <row r="50" spans="1:21" ht="13.15">
      <c r="A50" s="150"/>
      <c r="B50" s="4" t="s">
        <v>151</v>
      </c>
      <c r="C50" s="18">
        <v>3217.51</v>
      </c>
      <c r="D50" s="18">
        <v>3226.6309999999999</v>
      </c>
      <c r="E50" s="18">
        <v>3342.5619999999999</v>
      </c>
      <c r="F50" s="18">
        <v>3496.0859999999998</v>
      </c>
      <c r="G50" s="394">
        <v>3496.0859999999998</v>
      </c>
      <c r="H50" s="18">
        <v>3478.1350000000002</v>
      </c>
      <c r="I50" s="18">
        <v>3402.3220000000001</v>
      </c>
      <c r="J50" s="18">
        <v>3599.3449999999998</v>
      </c>
      <c r="K50" s="18">
        <v>3617.5320000000002</v>
      </c>
      <c r="L50" s="394">
        <v>3617.5320000000002</v>
      </c>
      <c r="M50" s="18">
        <v>3682.8339999999998</v>
      </c>
    </row>
    <row r="51" spans="1:21" ht="13.15">
      <c r="A51" s="150"/>
      <c r="B51" s="4" t="s">
        <v>130</v>
      </c>
      <c r="C51" s="92">
        <v>418.52100000000002</v>
      </c>
      <c r="D51" s="92">
        <v>425.70299999999997</v>
      </c>
      <c r="E51" s="92">
        <v>436.245</v>
      </c>
      <c r="F51" s="92">
        <v>436.57299999999998</v>
      </c>
      <c r="G51" s="391">
        <v>436.57299999999998</v>
      </c>
      <c r="H51" s="92">
        <v>443.221</v>
      </c>
      <c r="I51" s="92">
        <v>411.34899999999999</v>
      </c>
      <c r="J51" s="92">
        <v>445.887</v>
      </c>
      <c r="K51" s="92">
        <v>452.27199999999999</v>
      </c>
      <c r="L51" s="391">
        <v>452.27199999999999</v>
      </c>
      <c r="M51" s="92">
        <v>461.10399999999998</v>
      </c>
    </row>
    <row r="52" spans="1:21">
      <c r="A52" s="151"/>
      <c r="B52" s="4" t="s">
        <v>108</v>
      </c>
      <c r="C52" s="92">
        <v>154.26109131073</v>
      </c>
      <c r="D52" s="92">
        <v>150.80313782329</v>
      </c>
      <c r="E52" s="92">
        <v>154.940794234328</v>
      </c>
      <c r="F52" s="92">
        <v>149.66291001215302</v>
      </c>
      <c r="G52" s="391">
        <v>609.66793338050104</v>
      </c>
      <c r="H52" s="92">
        <v>142.43607930452399</v>
      </c>
      <c r="I52" s="92">
        <v>134.723012860041</v>
      </c>
      <c r="J52" s="92">
        <v>131.88267899989901</v>
      </c>
      <c r="K52" s="92">
        <v>135.032687917815</v>
      </c>
      <c r="L52" s="391">
        <v>544.07445908227896</v>
      </c>
      <c r="M52" s="92">
        <v>137.43755243300998</v>
      </c>
    </row>
    <row r="53" spans="1:21">
      <c r="A53" s="151"/>
      <c r="B53" s="4" t="s">
        <v>152</v>
      </c>
      <c r="C53" s="92">
        <v>146.07409035599198</v>
      </c>
      <c r="D53" s="92">
        <v>142.06460401121299</v>
      </c>
      <c r="E53" s="92">
        <v>146.081154754382</v>
      </c>
      <c r="F53" s="92">
        <v>140.37216775270198</v>
      </c>
      <c r="G53" s="391">
        <v>574.59201687428992</v>
      </c>
      <c r="H53" s="92">
        <v>134.01204728979502</v>
      </c>
      <c r="I53" s="92">
        <v>127.558764541347</v>
      </c>
      <c r="J53" s="92">
        <v>123.82949994936099</v>
      </c>
      <c r="K53" s="92">
        <v>127.618845057371</v>
      </c>
      <c r="L53" s="391">
        <v>513.01915683787297</v>
      </c>
      <c r="M53" s="92">
        <v>128.91652523680301</v>
      </c>
    </row>
    <row r="54" spans="1:21" s="12" customFormat="1" hidden="1">
      <c r="A54" s="152"/>
      <c r="B54" s="48"/>
      <c r="C54" s="157"/>
      <c r="D54" s="157"/>
      <c r="E54" s="157"/>
      <c r="F54" s="157"/>
      <c r="G54" s="427"/>
      <c r="H54" s="157"/>
      <c r="I54" s="157"/>
      <c r="J54" s="157"/>
      <c r="K54" s="157"/>
      <c r="L54" s="427"/>
      <c r="M54" s="157"/>
      <c r="N54" s="274"/>
      <c r="O54" s="274"/>
      <c r="P54" s="274"/>
      <c r="Q54" s="274"/>
      <c r="R54" s="274"/>
      <c r="S54" s="274"/>
      <c r="T54" s="274"/>
      <c r="U54" s="274"/>
    </row>
    <row r="55" spans="1:21">
      <c r="A55" s="151"/>
      <c r="B55" s="4" t="s">
        <v>41</v>
      </c>
      <c r="C55" s="92">
        <v>76.164524635960206</v>
      </c>
      <c r="D55" s="92">
        <v>69.116578406515998</v>
      </c>
      <c r="E55" s="92">
        <v>76.275198379964905</v>
      </c>
      <c r="F55" s="92">
        <v>72.010041229320294</v>
      </c>
      <c r="G55" s="391">
        <v>293.56634265176103</v>
      </c>
      <c r="H55" s="92">
        <v>63.8905910318487</v>
      </c>
      <c r="I55" s="92">
        <v>63.369850146704394</v>
      </c>
      <c r="J55" s="92">
        <v>62.1246104059544</v>
      </c>
      <c r="K55" s="92">
        <v>63.076211938138798</v>
      </c>
      <c r="L55" s="391">
        <v>252.46126352264602</v>
      </c>
      <c r="M55" s="92">
        <v>60.1897356419774</v>
      </c>
    </row>
    <row r="56" spans="1:21" s="12" customFormat="1" hidden="1">
      <c r="A56" s="152"/>
      <c r="B56" s="48"/>
      <c r="C56" s="157"/>
      <c r="D56" s="157"/>
      <c r="E56" s="157"/>
      <c r="F56" s="157"/>
      <c r="G56" s="427"/>
      <c r="H56" s="157"/>
      <c r="I56" s="157"/>
      <c r="J56" s="157"/>
      <c r="K56" s="157"/>
      <c r="L56" s="427"/>
      <c r="M56" s="157"/>
      <c r="N56" s="274"/>
      <c r="O56" s="274"/>
      <c r="P56" s="274"/>
      <c r="Q56" s="274"/>
      <c r="R56" s="274"/>
      <c r="S56" s="274"/>
      <c r="T56" s="274"/>
      <c r="U56" s="274"/>
    </row>
    <row r="57" spans="1:21">
      <c r="A57" s="151"/>
      <c r="B57" s="2"/>
      <c r="C57" s="78"/>
      <c r="D57" s="78"/>
      <c r="E57" s="78"/>
      <c r="F57" s="78"/>
      <c r="G57" s="405"/>
      <c r="H57" s="78"/>
      <c r="I57" s="78"/>
      <c r="J57" s="78"/>
      <c r="K57" s="78"/>
      <c r="L57" s="405"/>
      <c r="M57" s="78"/>
    </row>
    <row r="58" spans="1:21" ht="13.15">
      <c r="A58" s="150" t="s">
        <v>69</v>
      </c>
      <c r="B58" s="2"/>
      <c r="C58" s="145"/>
      <c r="D58" s="145"/>
      <c r="E58" s="145"/>
      <c r="F58" s="145"/>
      <c r="G58" s="391"/>
      <c r="H58" s="145"/>
      <c r="I58" s="145"/>
      <c r="J58" s="145"/>
      <c r="K58" s="145"/>
      <c r="L58" s="391"/>
      <c r="M58" s="145"/>
    </row>
    <row r="59" spans="1:21">
      <c r="A59" s="151"/>
      <c r="B59" s="4" t="s">
        <v>151</v>
      </c>
      <c r="C59" s="92"/>
      <c r="D59" s="92"/>
      <c r="E59" s="92">
        <v>1744.0619999999999</v>
      </c>
      <c r="F59" s="92">
        <v>1765.98</v>
      </c>
      <c r="G59" s="391">
        <v>1765.98</v>
      </c>
      <c r="H59" s="92">
        <v>1775.8309999999999</v>
      </c>
      <c r="I59" s="92">
        <v>1675.434</v>
      </c>
      <c r="J59" s="92">
        <v>1838.2560000000001</v>
      </c>
      <c r="K59" s="92">
        <v>1957.492</v>
      </c>
      <c r="L59" s="391">
        <v>1957.492</v>
      </c>
      <c r="M59" s="92">
        <v>2089.2269999999999</v>
      </c>
    </row>
    <row r="60" spans="1:21">
      <c r="A60" s="151"/>
      <c r="B60" s="4" t="s">
        <v>130</v>
      </c>
      <c r="C60" s="92">
        <v>458.911</v>
      </c>
      <c r="D60" s="92">
        <v>452.03</v>
      </c>
      <c r="E60" s="92">
        <v>442.274</v>
      </c>
      <c r="F60" s="92">
        <v>437.32400000000001</v>
      </c>
      <c r="G60" s="391">
        <v>437.32400000000001</v>
      </c>
      <c r="H60" s="92">
        <v>439.80200000000002</v>
      </c>
      <c r="I60" s="92">
        <v>438.346</v>
      </c>
      <c r="J60" s="92">
        <v>452.67399999999998</v>
      </c>
      <c r="K60" s="92">
        <v>462.61900000000003</v>
      </c>
      <c r="L60" s="391">
        <v>462.61900000000003</v>
      </c>
      <c r="M60" s="92">
        <v>475.74099999999999</v>
      </c>
    </row>
    <row r="61" spans="1:21">
      <c r="A61" s="151"/>
      <c r="B61" s="4" t="s">
        <v>108</v>
      </c>
      <c r="C61" s="92">
        <v>99.503325509999996</v>
      </c>
      <c r="D61" s="92">
        <v>99.240639890000011</v>
      </c>
      <c r="E61" s="92">
        <v>116.26061231990001</v>
      </c>
      <c r="F61" s="92">
        <v>159.73459419</v>
      </c>
      <c r="G61" s="391">
        <v>474.73917190989999</v>
      </c>
      <c r="H61" s="92">
        <v>151.81008631019998</v>
      </c>
      <c r="I61" s="92">
        <v>138.80809324419999</v>
      </c>
      <c r="J61" s="92">
        <v>143.89047179560001</v>
      </c>
      <c r="K61" s="92">
        <v>150.61933401039101</v>
      </c>
      <c r="L61" s="391">
        <v>585.12798536039099</v>
      </c>
      <c r="M61" s="92">
        <v>151.89660918999999</v>
      </c>
    </row>
    <row r="62" spans="1:21">
      <c r="A62" s="151"/>
      <c r="B62" s="4" t="s">
        <v>152</v>
      </c>
      <c r="C62" s="92">
        <v>99.503325509999996</v>
      </c>
      <c r="D62" s="92">
        <v>99.240639890000011</v>
      </c>
      <c r="E62" s="92">
        <v>114.8859074999</v>
      </c>
      <c r="F62" s="92">
        <v>154.21708115000001</v>
      </c>
      <c r="G62" s="391">
        <v>467.84695404989998</v>
      </c>
      <c r="H62" s="92">
        <v>147.6783662002</v>
      </c>
      <c r="I62" s="92">
        <v>135.53234522419999</v>
      </c>
      <c r="J62" s="92">
        <v>138.89610652559998</v>
      </c>
      <c r="K62" s="92">
        <v>144.45848818039099</v>
      </c>
      <c r="L62" s="391">
        <v>566.56530613039092</v>
      </c>
      <c r="M62" s="92">
        <v>146.19304753</v>
      </c>
    </row>
    <row r="63" spans="1:21" s="12" customFormat="1" hidden="1">
      <c r="A63" s="152"/>
      <c r="B63" s="48"/>
      <c r="C63" s="157"/>
      <c r="D63" s="157"/>
      <c r="E63" s="157"/>
      <c r="F63" s="157"/>
      <c r="G63" s="427"/>
      <c r="H63" s="157"/>
      <c r="I63" s="157"/>
      <c r="J63" s="157"/>
      <c r="K63" s="157"/>
      <c r="L63" s="427"/>
      <c r="M63" s="157"/>
      <c r="N63" s="274"/>
      <c r="O63" s="274"/>
      <c r="P63" s="274"/>
      <c r="Q63" s="274"/>
      <c r="R63" s="274"/>
      <c r="S63" s="274"/>
      <c r="T63" s="274"/>
      <c r="U63" s="274"/>
    </row>
    <row r="64" spans="1:21">
      <c r="A64" s="151"/>
      <c r="B64" s="4" t="s">
        <v>41</v>
      </c>
      <c r="C64" s="92">
        <v>44.386352279999997</v>
      </c>
      <c r="D64" s="92">
        <v>46.785285800000096</v>
      </c>
      <c r="E64" s="92">
        <v>58.658027799499806</v>
      </c>
      <c r="F64" s="92">
        <v>72.684234620000396</v>
      </c>
      <c r="G64" s="391">
        <v>222.51390049950001</v>
      </c>
      <c r="H64" s="92">
        <v>69.217702460195</v>
      </c>
      <c r="I64" s="92">
        <v>59.887134354208904</v>
      </c>
      <c r="J64" s="92">
        <v>62.930479753596096</v>
      </c>
      <c r="K64" s="92">
        <v>64.328955902390803</v>
      </c>
      <c r="L64" s="391">
        <v>256.36427247039103</v>
      </c>
      <c r="M64" s="92">
        <v>67.048051850000007</v>
      </c>
    </row>
    <row r="65" spans="1:21" s="12" customFormat="1" hidden="1">
      <c r="A65" s="152"/>
      <c r="B65" s="48"/>
      <c r="C65" s="157"/>
      <c r="D65" s="157"/>
      <c r="E65" s="157"/>
      <c r="F65" s="157"/>
      <c r="G65" s="427"/>
      <c r="H65" s="157"/>
      <c r="I65" s="157"/>
      <c r="J65" s="157"/>
      <c r="K65" s="157"/>
      <c r="L65" s="427"/>
      <c r="M65" s="157"/>
      <c r="N65" s="274"/>
      <c r="O65" s="274"/>
      <c r="P65" s="274"/>
      <c r="Q65" s="274"/>
      <c r="R65" s="274"/>
      <c r="S65" s="274"/>
      <c r="T65" s="274"/>
      <c r="U65" s="274"/>
    </row>
    <row r="66" spans="1:21">
      <c r="A66" s="151"/>
      <c r="B66" s="4"/>
      <c r="C66" s="92"/>
      <c r="D66" s="92"/>
      <c r="E66" s="92"/>
      <c r="G66" s="415"/>
      <c r="L66" s="415"/>
    </row>
    <row r="67" spans="1:21" ht="13.15">
      <c r="A67" s="23" t="s">
        <v>375</v>
      </c>
      <c r="G67" s="415"/>
      <c r="L67" s="415"/>
    </row>
    <row r="68" spans="1:21">
      <c r="B68" s="5" t="s">
        <v>151</v>
      </c>
      <c r="C68" s="92"/>
      <c r="D68" s="92">
        <v>3297.0230000000001</v>
      </c>
      <c r="E68" s="92">
        <v>3297.105</v>
      </c>
      <c r="F68" s="92">
        <v>3427.1170000000002</v>
      </c>
      <c r="G68" s="391">
        <v>3427.1170000000002</v>
      </c>
      <c r="H68" s="92">
        <v>3455.8739999999998</v>
      </c>
      <c r="I68" s="92">
        <v>3354.145</v>
      </c>
      <c r="J68" s="92">
        <v>3396.4940000000001</v>
      </c>
      <c r="K68" s="92">
        <v>3492.75</v>
      </c>
      <c r="L68" s="391">
        <v>3492.75</v>
      </c>
      <c r="M68" s="92">
        <v>3582.0059999999999</v>
      </c>
    </row>
    <row r="69" spans="1:21">
      <c r="A69" s="151"/>
      <c r="B69" s="2" t="s">
        <v>108</v>
      </c>
      <c r="C69" s="92">
        <v>41.31</v>
      </c>
      <c r="D69" s="92">
        <v>77.631013588263897</v>
      </c>
      <c r="E69" s="92">
        <v>95.801644005749495</v>
      </c>
      <c r="F69" s="92">
        <v>97.006529273116087</v>
      </c>
      <c r="G69" s="391">
        <v>311.75210953928001</v>
      </c>
      <c r="H69" s="92">
        <v>95.601301145707708</v>
      </c>
      <c r="I69" s="92">
        <v>89.552940621802009</v>
      </c>
      <c r="J69" s="92">
        <v>85.64202560515551</v>
      </c>
      <c r="K69" s="92">
        <v>90.155657297239088</v>
      </c>
      <c r="L69" s="391">
        <v>360.95192466990397</v>
      </c>
      <c r="M69" s="92">
        <v>92.167518086216901</v>
      </c>
    </row>
    <row r="70" spans="1:21">
      <c r="A70" s="151"/>
      <c r="B70" s="2" t="s">
        <v>376</v>
      </c>
      <c r="C70" s="92">
        <v>39.54</v>
      </c>
      <c r="D70" s="92">
        <v>74.961465077942393</v>
      </c>
      <c r="E70" s="92">
        <v>92.240777486547984</v>
      </c>
      <c r="F70" s="92">
        <v>95.519872066125004</v>
      </c>
      <c r="G70" s="391">
        <v>302.26653639279596</v>
      </c>
      <c r="H70" s="92">
        <v>92.234021494918409</v>
      </c>
      <c r="I70" s="92">
        <v>86.952835881207108</v>
      </c>
      <c r="J70" s="92">
        <v>82.962398860532204</v>
      </c>
      <c r="K70" s="92">
        <v>86.043691869502794</v>
      </c>
      <c r="L70" s="391">
        <v>348.192948106161</v>
      </c>
      <c r="M70" s="92">
        <v>88.299519976203698</v>
      </c>
    </row>
    <row r="71" spans="1:21" ht="14.25">
      <c r="B71" s="321" t="s">
        <v>41</v>
      </c>
      <c r="C71" s="92">
        <v>13.33</v>
      </c>
      <c r="D71" s="92">
        <v>28.841251318915702</v>
      </c>
      <c r="E71" s="92">
        <v>39.2968605574195</v>
      </c>
      <c r="F71" s="92">
        <v>41.600138579554894</v>
      </c>
      <c r="G71" s="391">
        <v>123.0698473784154</v>
      </c>
      <c r="H71" s="92">
        <v>29.431497731102503</v>
      </c>
      <c r="I71" s="92">
        <v>34.437713617118902</v>
      </c>
      <c r="J71" s="92">
        <v>31.428186983819408</v>
      </c>
      <c r="K71" s="92">
        <v>28.939634249635301</v>
      </c>
      <c r="L71" s="391">
        <v>124.23703258167599</v>
      </c>
      <c r="M71" s="92">
        <v>36.126838085576196</v>
      </c>
    </row>
    <row r="72" spans="1:21" ht="14.25">
      <c r="B72" s="197"/>
      <c r="C72" s="160"/>
      <c r="D72" s="160"/>
      <c r="E72" s="160"/>
    </row>
    <row r="73" spans="1:21" ht="14.25">
      <c r="B73" s="197"/>
      <c r="C73" s="160"/>
      <c r="D73" s="160"/>
      <c r="E73" s="160"/>
    </row>
    <row r="74" spans="1:21">
      <c r="A74" s="153"/>
      <c r="B74" s="2"/>
    </row>
    <row r="75" spans="1:21">
      <c r="A75" s="153"/>
      <c r="B75" s="2"/>
    </row>
    <row r="76" spans="1:21" ht="14.25">
      <c r="B76" s="197"/>
      <c r="C76" s="160"/>
      <c r="D76" s="160"/>
      <c r="E76" s="160"/>
    </row>
    <row r="77" spans="1:21" ht="14.25">
      <c r="B77" s="197"/>
      <c r="C77" s="160"/>
      <c r="D77" s="160"/>
      <c r="E77" s="160"/>
    </row>
    <row r="78" spans="1:21" ht="14.25">
      <c r="B78" s="197"/>
      <c r="C78" s="160"/>
      <c r="D78" s="160"/>
      <c r="E78" s="160"/>
    </row>
    <row r="79" spans="1:21" s="1" customFormat="1" ht="14.25">
      <c r="A79" s="23"/>
      <c r="B79" s="196"/>
      <c r="C79" s="174"/>
      <c r="D79" s="174"/>
      <c r="E79" s="174"/>
      <c r="N79" s="266"/>
      <c r="O79" s="266"/>
      <c r="P79" s="266"/>
      <c r="Q79" s="266"/>
      <c r="R79" s="266"/>
      <c r="S79" s="266"/>
      <c r="T79" s="266"/>
      <c r="U79" s="266"/>
    </row>
    <row r="80" spans="1:21" ht="14.25">
      <c r="B80" s="197"/>
    </row>
    <row r="81" spans="1:21" ht="14.25">
      <c r="B81" s="196"/>
    </row>
    <row r="82" spans="1:21" ht="14.25">
      <c r="B82" s="197"/>
      <c r="C82" s="160"/>
      <c r="D82" s="160"/>
      <c r="E82" s="160"/>
    </row>
    <row r="83" spans="1:21" ht="14.25">
      <c r="B83" s="197"/>
      <c r="C83" s="160"/>
      <c r="D83" s="160"/>
      <c r="E83" s="160"/>
    </row>
    <row r="84" spans="1:21" ht="14.25">
      <c r="B84" s="197"/>
      <c r="C84" s="160"/>
      <c r="D84" s="160"/>
      <c r="E84" s="160"/>
    </row>
    <row r="85" spans="1:21" ht="14.25">
      <c r="B85" s="197"/>
      <c r="C85" s="160"/>
      <c r="D85" s="160"/>
      <c r="E85" s="160"/>
    </row>
    <row r="86" spans="1:21" ht="14.25">
      <c r="B86" s="197"/>
      <c r="C86" s="160"/>
      <c r="D86" s="160"/>
      <c r="E86" s="160"/>
    </row>
    <row r="87" spans="1:21" ht="14.25">
      <c r="B87" s="197"/>
      <c r="C87" s="160"/>
      <c r="D87" s="160"/>
      <c r="E87" s="160"/>
    </row>
    <row r="88" spans="1:21" ht="14.25">
      <c r="B88" s="197"/>
      <c r="C88" s="160"/>
      <c r="D88" s="160"/>
      <c r="E88" s="160"/>
    </row>
    <row r="89" spans="1:21" s="1" customFormat="1" ht="13.15">
      <c r="A89" s="23"/>
      <c r="C89" s="174"/>
      <c r="D89" s="174"/>
      <c r="E89" s="174"/>
      <c r="N89" s="266"/>
      <c r="O89" s="266"/>
      <c r="P89" s="266"/>
      <c r="Q89" s="266"/>
      <c r="R89" s="266"/>
      <c r="S89" s="266"/>
      <c r="T89" s="266"/>
      <c r="U89" s="266"/>
    </row>
  </sheetData>
  <hyperlinks>
    <hyperlink ref="A1" location="Index!Print_Area"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155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66131-6E42-4DB5-9EA4-065AC814CF32}">
  <dimension ref="A1:M76"/>
  <sheetViews>
    <sheetView showGridLines="0" workbookViewId="0">
      <pane xSplit="2" ySplit="3" topLeftCell="C4" activePane="bottomRight" state="frozen"/>
      <selection pane="topRight" activeCell="C1" sqref="C1"/>
      <selection pane="bottomLeft" activeCell="A4" sqref="A4"/>
      <selection pane="bottomRight" activeCell="C9" sqref="C9"/>
    </sheetView>
  </sheetViews>
  <sheetFormatPr defaultRowHeight="14.25"/>
  <cols>
    <col min="1" max="1" width="8.73046875" customWidth="1"/>
    <col min="2" max="2" width="37.9296875" customWidth="1"/>
  </cols>
  <sheetData>
    <row r="1" spans="1:13">
      <c r="A1" s="529" t="s">
        <v>19</v>
      </c>
      <c r="C1" s="52" t="s">
        <v>20</v>
      </c>
      <c r="D1" s="52" t="s">
        <v>298</v>
      </c>
      <c r="E1" s="52" t="s">
        <v>335</v>
      </c>
      <c r="F1" s="232" t="s">
        <v>345</v>
      </c>
      <c r="G1" s="52" t="s">
        <v>346</v>
      </c>
      <c r="H1" s="52" t="s">
        <v>377</v>
      </c>
      <c r="I1" s="52" t="s">
        <v>391</v>
      </c>
      <c r="J1" s="52" t="s">
        <v>400</v>
      </c>
      <c r="K1" s="52" t="s">
        <v>406</v>
      </c>
      <c r="L1" s="52" t="s">
        <v>407</v>
      </c>
      <c r="M1" s="52" t="s">
        <v>439</v>
      </c>
    </row>
    <row r="2" spans="1:13">
      <c r="A2" s="7" t="s">
        <v>120</v>
      </c>
    </row>
    <row r="3" spans="1:13">
      <c r="A3" s="8" t="s">
        <v>440</v>
      </c>
      <c r="B3" s="8"/>
      <c r="C3" s="77"/>
      <c r="D3" s="77"/>
      <c r="E3" s="77"/>
      <c r="F3" s="77"/>
      <c r="G3" s="77"/>
      <c r="H3" s="77"/>
      <c r="I3" s="77"/>
      <c r="J3" s="77"/>
      <c r="K3" s="77"/>
      <c r="L3" s="77"/>
      <c r="M3" s="77"/>
    </row>
    <row r="4" spans="1:13">
      <c r="A4" s="23" t="s">
        <v>441</v>
      </c>
      <c r="B4" s="4"/>
      <c r="C4" s="18"/>
      <c r="D4" s="18"/>
      <c r="E4" s="18"/>
      <c r="F4" s="2"/>
      <c r="G4" s="415"/>
      <c r="H4" s="2"/>
      <c r="I4" s="2"/>
      <c r="J4" s="2"/>
      <c r="K4" s="2"/>
      <c r="L4" s="415"/>
      <c r="M4" s="2"/>
    </row>
    <row r="5" spans="1:13">
      <c r="A5" s="23"/>
      <c r="B5" s="4" t="s">
        <v>151</v>
      </c>
      <c r="C5" s="18">
        <v>2494.0140000000001</v>
      </c>
      <c r="D5" s="18">
        <v>2458.8229999999999</v>
      </c>
      <c r="E5" s="18">
        <v>2474.9209999999998</v>
      </c>
      <c r="F5" s="18">
        <v>2563.52</v>
      </c>
      <c r="G5" s="394">
        <v>2563.52</v>
      </c>
      <c r="H5" s="18">
        <v>2529.6370000000002</v>
      </c>
      <c r="I5" s="18">
        <v>2416.2159999999999</v>
      </c>
      <c r="J5" s="18">
        <v>2532.7530000000002</v>
      </c>
      <c r="K5" s="18">
        <v>2685.2020000000002</v>
      </c>
      <c r="L5" s="394">
        <v>2685.2020000000002</v>
      </c>
      <c r="M5" s="18">
        <v>2760.8739999999998</v>
      </c>
    </row>
    <row r="6" spans="1:13">
      <c r="A6" s="23"/>
      <c r="B6" s="4" t="s">
        <v>130</v>
      </c>
      <c r="C6" s="92">
        <v>273.91899999999998</v>
      </c>
      <c r="D6" s="92">
        <v>274.32600000000002</v>
      </c>
      <c r="E6" s="92">
        <v>273.31099999999998</v>
      </c>
      <c r="F6" s="92">
        <v>274.49700000000001</v>
      </c>
      <c r="G6" s="391">
        <v>274.49700000000001</v>
      </c>
      <c r="H6" s="92">
        <v>272.97699999999998</v>
      </c>
      <c r="I6" s="92">
        <v>287.70600000000002</v>
      </c>
      <c r="J6" s="92">
        <v>268.72899999999998</v>
      </c>
      <c r="K6" s="92">
        <v>273.45400000000001</v>
      </c>
      <c r="L6" s="391">
        <v>273.45400000000001</v>
      </c>
      <c r="M6" s="92">
        <v>279.47300000000001</v>
      </c>
    </row>
    <row r="7" spans="1:13">
      <c r="A7" s="5"/>
      <c r="B7" s="4" t="s">
        <v>108</v>
      </c>
      <c r="C7" s="18">
        <v>96.379632999999941</v>
      </c>
      <c r="D7" s="18">
        <v>96.664105160000034</v>
      </c>
      <c r="E7" s="18">
        <v>95.334351200000043</v>
      </c>
      <c r="F7" s="18">
        <v>98.476384090000039</v>
      </c>
      <c r="G7" s="391">
        <v>386.85447344999983</v>
      </c>
      <c r="H7" s="18">
        <v>95.819609739999919</v>
      </c>
      <c r="I7" s="18">
        <v>87.995225419999969</v>
      </c>
      <c r="J7" s="18">
        <v>95.536142640000023</v>
      </c>
      <c r="K7" s="18">
        <v>109.98447970999996</v>
      </c>
      <c r="L7" s="391">
        <v>389.33545750999969</v>
      </c>
      <c r="M7" s="18">
        <v>107.24680237999996</v>
      </c>
    </row>
    <row r="8" spans="1:13">
      <c r="A8" s="5"/>
      <c r="B8" s="4" t="s">
        <v>152</v>
      </c>
      <c r="C8" s="18">
        <v>88.416960609999904</v>
      </c>
      <c r="D8" s="18">
        <v>86.796846340000045</v>
      </c>
      <c r="E8" s="18">
        <v>85.945934010000016</v>
      </c>
      <c r="F8" s="18">
        <v>87.337991100000067</v>
      </c>
      <c r="G8" s="391">
        <v>348.49773205999986</v>
      </c>
      <c r="H8" s="18">
        <v>87.59937541999993</v>
      </c>
      <c r="I8" s="18">
        <v>81.543866670000014</v>
      </c>
      <c r="J8" s="18">
        <v>83.715289080000048</v>
      </c>
      <c r="K8" s="18">
        <v>95.156344279999928</v>
      </c>
      <c r="L8" s="391">
        <v>348.01487544999964</v>
      </c>
      <c r="M8" s="18">
        <v>95.378459999999947</v>
      </c>
    </row>
    <row r="9" spans="1:13">
      <c r="A9" s="31"/>
      <c r="B9" s="48" t="s">
        <v>442</v>
      </c>
      <c r="C9" s="157">
        <v>-7.6168684308406884E-2</v>
      </c>
      <c r="D9" s="157">
        <v>-7.5781698468718392E-2</v>
      </c>
      <c r="E9" s="157">
        <v>-4.8519456855686274E-2</v>
      </c>
      <c r="F9" s="157">
        <v>-4.4404063670640752E-2</v>
      </c>
      <c r="G9" s="427">
        <v>-6.1527253875365E-2</v>
      </c>
      <c r="H9" s="157">
        <v>-9.2469271094521854E-3</v>
      </c>
      <c r="I9" s="157">
        <v>-6.0520397819790461E-2</v>
      </c>
      <c r="J9" s="157">
        <v>-2.5954048387448192E-2</v>
      </c>
      <c r="K9" s="157">
        <v>8.95183537144566E-2</v>
      </c>
      <c r="L9" s="427">
        <v>-1.3855373093707435E-3</v>
      </c>
      <c r="M9" s="157">
        <v>8.880296854518388E-2</v>
      </c>
    </row>
    <row r="10" spans="1:13">
      <c r="A10" s="5"/>
      <c r="B10" s="4" t="s">
        <v>41</v>
      </c>
      <c r="C10" s="18">
        <v>35.199238759999979</v>
      </c>
      <c r="D10" s="18">
        <v>29.896547119999955</v>
      </c>
      <c r="E10" s="18">
        <v>35.115856740000027</v>
      </c>
      <c r="F10" s="18">
        <v>40.009825239999991</v>
      </c>
      <c r="G10" s="391">
        <v>140.22146785999982</v>
      </c>
      <c r="H10" s="18">
        <v>35.44310610999991</v>
      </c>
      <c r="I10" s="18">
        <v>25.439906500000003</v>
      </c>
      <c r="J10" s="18">
        <v>31.910796629999975</v>
      </c>
      <c r="K10" s="18">
        <v>43.967886340000078</v>
      </c>
      <c r="L10" s="391">
        <v>136.76169558000009</v>
      </c>
      <c r="M10" s="18">
        <v>40.281484659999968</v>
      </c>
    </row>
    <row r="11" spans="1:13">
      <c r="A11" s="31"/>
      <c r="B11" s="48" t="s">
        <v>442</v>
      </c>
      <c r="C11" s="157">
        <v>-0.13934553163342372</v>
      </c>
      <c r="D11" s="157">
        <v>-0.14366369833368609</v>
      </c>
      <c r="E11" s="157">
        <v>8.1808983101972821E-2</v>
      </c>
      <c r="F11" s="157">
        <v>3.9631658140631826E-2</v>
      </c>
      <c r="G11" s="427">
        <v>-4.4072380721351792E-2</v>
      </c>
      <c r="H11" s="157">
        <v>6.9281995460952484E-3</v>
      </c>
      <c r="I11" s="157">
        <v>-0.14906874035023876</v>
      </c>
      <c r="J11" s="157">
        <v>-9.127102134316456E-2</v>
      </c>
      <c r="K11" s="157">
        <v>9.8927227906084436E-2</v>
      </c>
      <c r="L11" s="427">
        <v>-2.4673627603542414E-2</v>
      </c>
      <c r="M11" s="157">
        <v>0.13651113237603507</v>
      </c>
    </row>
    <row r="12" spans="1:13">
      <c r="A12" s="5"/>
      <c r="B12" s="4"/>
      <c r="C12" s="92"/>
      <c r="D12" s="92"/>
      <c r="E12" s="92"/>
      <c r="F12" s="2"/>
      <c r="G12" s="415"/>
      <c r="H12" s="2"/>
      <c r="I12" s="2"/>
      <c r="J12" s="2"/>
      <c r="K12" s="2"/>
      <c r="L12" s="415"/>
      <c r="M12" s="2"/>
    </row>
    <row r="13" spans="1:13">
      <c r="A13" s="23" t="s">
        <v>443</v>
      </c>
      <c r="B13" s="4"/>
      <c r="C13" s="92"/>
      <c r="D13" s="92"/>
      <c r="E13" s="92"/>
      <c r="F13" s="2"/>
      <c r="G13" s="415"/>
      <c r="H13" s="2"/>
      <c r="I13" s="2"/>
      <c r="J13" s="2"/>
      <c r="K13" s="2"/>
      <c r="L13" s="415"/>
      <c r="M13" s="2"/>
    </row>
    <row r="14" spans="1:13">
      <c r="A14" s="23"/>
      <c r="B14" s="4" t="s">
        <v>151</v>
      </c>
      <c r="C14" s="18">
        <v>10893.785</v>
      </c>
      <c r="D14" s="18">
        <v>10925.89</v>
      </c>
      <c r="E14" s="18">
        <v>10648.337</v>
      </c>
      <c r="F14" s="18">
        <v>10816.733</v>
      </c>
      <c r="G14" s="394">
        <v>10816.733</v>
      </c>
      <c r="H14" s="18">
        <v>10707.596</v>
      </c>
      <c r="I14" s="18">
        <v>10576.082</v>
      </c>
      <c r="J14" s="18">
        <v>10903.710999999999</v>
      </c>
      <c r="K14" s="18">
        <v>11416.441999999999</v>
      </c>
      <c r="L14" s="394">
        <v>11416.441999999999</v>
      </c>
      <c r="M14" s="18">
        <v>11516.048000000001</v>
      </c>
    </row>
    <row r="15" spans="1:13">
      <c r="A15" s="23"/>
      <c r="B15" s="4" t="s">
        <v>130</v>
      </c>
      <c r="C15" s="92">
        <v>497.82100000000003</v>
      </c>
      <c r="D15" s="92">
        <v>499.16300000000001</v>
      </c>
      <c r="E15" s="92">
        <v>508.774</v>
      </c>
      <c r="F15" s="92">
        <v>519.36300000000006</v>
      </c>
      <c r="G15" s="391">
        <v>519.36300000000006</v>
      </c>
      <c r="H15" s="92">
        <v>532.61300000000006</v>
      </c>
      <c r="I15" s="92">
        <v>550.06600000000003</v>
      </c>
      <c r="J15" s="92">
        <v>586.19500000000005</v>
      </c>
      <c r="K15" s="92">
        <v>606.32000000000005</v>
      </c>
      <c r="L15" s="391">
        <v>606.32000000000005</v>
      </c>
      <c r="M15" s="92">
        <v>642.37400000000002</v>
      </c>
    </row>
    <row r="16" spans="1:13">
      <c r="A16" s="5"/>
      <c r="B16" s="4" t="s">
        <v>108</v>
      </c>
      <c r="C16" s="18">
        <v>2648.9116542900024</v>
      </c>
      <c r="D16" s="18">
        <v>2729.1682591900003</v>
      </c>
      <c r="E16" s="18">
        <v>2762.0921340299997</v>
      </c>
      <c r="F16" s="18">
        <v>2911.2189212137673</v>
      </c>
      <c r="G16" s="391">
        <v>11051.390968723757</v>
      </c>
      <c r="H16" s="18">
        <v>2831.2192907500012</v>
      </c>
      <c r="I16" s="18">
        <v>2746.6295832999967</v>
      </c>
      <c r="J16" s="18">
        <v>2935.6592266799998</v>
      </c>
      <c r="K16" s="18">
        <v>3097.1204713999996</v>
      </c>
      <c r="L16" s="391">
        <v>11610.628572130008</v>
      </c>
      <c r="M16" s="18">
        <v>3016.0334873499987</v>
      </c>
    </row>
    <row r="17" spans="1:13">
      <c r="A17" s="5"/>
      <c r="B17" s="4" t="s">
        <v>152</v>
      </c>
      <c r="C17" s="18">
        <v>2337.528161140001</v>
      </c>
      <c r="D17" s="18">
        <v>2386.4821361099998</v>
      </c>
      <c r="E17" s="18">
        <v>2338.3744276299985</v>
      </c>
      <c r="F17" s="18">
        <v>2445.4134429037663</v>
      </c>
      <c r="G17" s="391">
        <v>9507.7981677837579</v>
      </c>
      <c r="H17" s="18">
        <v>2448.6086807299989</v>
      </c>
      <c r="I17" s="18">
        <v>2348.4682950199985</v>
      </c>
      <c r="J17" s="18">
        <v>2429.7201956800013</v>
      </c>
      <c r="K17" s="18">
        <v>2606.5510820000013</v>
      </c>
      <c r="L17" s="391">
        <v>9833.3482534300001</v>
      </c>
      <c r="M17" s="18">
        <v>2597.9166556099999</v>
      </c>
    </row>
    <row r="18" spans="1:13">
      <c r="A18" s="31"/>
      <c r="B18" s="48" t="s">
        <v>442</v>
      </c>
      <c r="C18" s="157">
        <v>6.9928287241934645E-2</v>
      </c>
      <c r="D18" s="157">
        <v>7.5604571963679618E-2</v>
      </c>
      <c r="E18" s="157">
        <v>3.1949832552589368E-2</v>
      </c>
      <c r="F18" s="157">
        <v>3.7284237233785912E-2</v>
      </c>
      <c r="G18" s="427">
        <v>5.3264596126747096E-2</v>
      </c>
      <c r="H18" s="157">
        <v>4.7520505393964685E-2</v>
      </c>
      <c r="I18" s="157">
        <v>-1.592881862169071E-2</v>
      </c>
      <c r="J18" s="157">
        <v>3.9063790200008386E-2</v>
      </c>
      <c r="K18" s="157">
        <v>6.5893822397939728E-2</v>
      </c>
      <c r="L18" s="427">
        <v>3.424032356401252E-2</v>
      </c>
      <c r="M18" s="157">
        <v>6.0976658318260935E-2</v>
      </c>
    </row>
    <row r="19" spans="1:13">
      <c r="A19" s="5"/>
      <c r="B19" s="4" t="s">
        <v>41</v>
      </c>
      <c r="C19" s="18">
        <v>1464.7279488687111</v>
      </c>
      <c r="D19" s="18">
        <v>1446.4540189978102</v>
      </c>
      <c r="E19" s="18">
        <v>1429.4944986470105</v>
      </c>
      <c r="F19" s="18">
        <v>1424.8343523046467</v>
      </c>
      <c r="G19" s="391">
        <v>5765.5108188181712</v>
      </c>
      <c r="H19" s="18">
        <v>1487.7791964699961</v>
      </c>
      <c r="I19" s="18">
        <v>1412.9868370500012</v>
      </c>
      <c r="J19" s="18">
        <v>1475.6627925599976</v>
      </c>
      <c r="K19" s="18">
        <v>1634.831087659999</v>
      </c>
      <c r="L19" s="391">
        <v>6011.2599137399966</v>
      </c>
      <c r="M19" s="18">
        <v>1654.5713798600025</v>
      </c>
    </row>
    <row r="20" spans="1:13">
      <c r="A20" s="31"/>
      <c r="B20" s="48" t="s">
        <v>442</v>
      </c>
      <c r="C20" s="157">
        <v>7.4084056076722291E-2</v>
      </c>
      <c r="D20" s="157">
        <v>6.8466570317155764E-2</v>
      </c>
      <c r="E20" s="157">
        <v>3.9802553015006494E-2</v>
      </c>
      <c r="F20" s="157">
        <v>8.1769704698570807E-3</v>
      </c>
      <c r="G20" s="427">
        <v>4.725001014345679E-2</v>
      </c>
      <c r="H20" s="157">
        <v>1.5737562473009836E-2</v>
      </c>
      <c r="I20" s="157">
        <v>-2.3137397738365095E-2</v>
      </c>
      <c r="J20" s="157">
        <v>3.2296937103769574E-2</v>
      </c>
      <c r="K20" s="157">
        <v>0.14738326249341616</v>
      </c>
      <c r="L20" s="427">
        <v>4.2623993371015745E-2</v>
      </c>
      <c r="M20" s="157">
        <v>0.11210815676529728</v>
      </c>
    </row>
    <row r="21" spans="1:13">
      <c r="A21" s="5"/>
      <c r="B21" s="4"/>
      <c r="C21" s="92"/>
      <c r="D21" s="92"/>
      <c r="E21" s="92"/>
      <c r="F21" s="92"/>
      <c r="G21" s="391"/>
      <c r="H21" s="92"/>
      <c r="I21" s="92"/>
      <c r="J21" s="92"/>
      <c r="K21" s="92"/>
      <c r="L21" s="391"/>
      <c r="M21" s="92"/>
    </row>
    <row r="22" spans="1:13">
      <c r="A22" s="23" t="s">
        <v>444</v>
      </c>
      <c r="B22" s="4"/>
      <c r="C22" s="92"/>
      <c r="D22" s="92"/>
      <c r="E22" s="92"/>
      <c r="F22" s="92"/>
      <c r="G22" s="391"/>
      <c r="H22" s="92"/>
      <c r="I22" s="92"/>
      <c r="J22" s="92"/>
      <c r="K22" s="92"/>
      <c r="L22" s="391"/>
      <c r="M22" s="92"/>
    </row>
    <row r="23" spans="1:13">
      <c r="A23" s="23"/>
      <c r="B23" s="4" t="s">
        <v>151</v>
      </c>
      <c r="C23" s="18">
        <v>4699.9089999999997</v>
      </c>
      <c r="D23" s="18">
        <v>4623.7979999999998</v>
      </c>
      <c r="E23" s="18">
        <v>4529.0050000000001</v>
      </c>
      <c r="F23" s="18">
        <v>4639.2370000000001</v>
      </c>
      <c r="G23" s="394">
        <v>4639.2370000000001</v>
      </c>
      <c r="H23" s="18">
        <v>4587.8109999999997</v>
      </c>
      <c r="I23" s="18">
        <v>4278.509</v>
      </c>
      <c r="J23" s="18">
        <v>4352.8029999999999</v>
      </c>
      <c r="K23" s="18">
        <v>4619.7330000000002</v>
      </c>
      <c r="L23" s="394">
        <v>4619.7330000000002</v>
      </c>
      <c r="M23" s="18">
        <v>4893.1509999999998</v>
      </c>
    </row>
    <row r="24" spans="1:13">
      <c r="A24" s="23"/>
      <c r="B24" s="4" t="s">
        <v>130</v>
      </c>
      <c r="C24" s="92">
        <v>167.142</v>
      </c>
      <c r="D24" s="92">
        <v>170.25899999999999</v>
      </c>
      <c r="E24" s="92">
        <v>171.59800000000001</v>
      </c>
      <c r="F24" s="92">
        <v>175.98699999999999</v>
      </c>
      <c r="G24" s="391">
        <v>175.98699999999999</v>
      </c>
      <c r="H24" s="92">
        <v>176.321</v>
      </c>
      <c r="I24" s="92">
        <v>164.83199999999999</v>
      </c>
      <c r="J24" s="92">
        <v>174.024</v>
      </c>
      <c r="K24" s="92">
        <v>175.79900000000001</v>
      </c>
      <c r="L24" s="391">
        <v>175.79900000000001</v>
      </c>
      <c r="M24" s="92">
        <v>181.74199999999999</v>
      </c>
    </row>
    <row r="25" spans="1:13">
      <c r="A25" s="5"/>
      <c r="B25" s="4" t="s">
        <v>108</v>
      </c>
      <c r="C25" s="18">
        <v>3592.8065631799968</v>
      </c>
      <c r="D25" s="18">
        <v>3637.6970929700001</v>
      </c>
      <c r="E25" s="18">
        <v>3609.2228677500007</v>
      </c>
      <c r="F25" s="18">
        <v>3763.135491529998</v>
      </c>
      <c r="G25" s="391">
        <v>14602.86201543001</v>
      </c>
      <c r="H25" s="18">
        <v>3490.3275099600032</v>
      </c>
      <c r="I25" s="18">
        <v>3086.098114359997</v>
      </c>
      <c r="J25" s="18">
        <v>3386.3144955399976</v>
      </c>
      <c r="K25" s="18">
        <v>3646.0128631499965</v>
      </c>
      <c r="L25" s="391">
        <v>13608.752983010003</v>
      </c>
      <c r="M25" s="18">
        <v>3531.2340994100068</v>
      </c>
    </row>
    <row r="26" spans="1:13">
      <c r="A26" s="5"/>
      <c r="B26" s="4" t="s">
        <v>152</v>
      </c>
      <c r="C26" s="18">
        <v>3371.4420739999973</v>
      </c>
      <c r="D26" s="18">
        <v>3376.7575737599996</v>
      </c>
      <c r="E26" s="18">
        <v>3352.4728283000009</v>
      </c>
      <c r="F26" s="18">
        <v>3442.2003480399976</v>
      </c>
      <c r="G26" s="391">
        <v>13542.872824100012</v>
      </c>
      <c r="H26" s="18">
        <v>3294.3458526600039</v>
      </c>
      <c r="I26" s="18">
        <v>2959.3263423899975</v>
      </c>
      <c r="J26" s="18">
        <v>3151.802969269997</v>
      </c>
      <c r="K26" s="18">
        <v>3324.1243525999976</v>
      </c>
      <c r="L26" s="391">
        <v>12729.599516920001</v>
      </c>
      <c r="M26" s="18">
        <v>3285.0362674100065</v>
      </c>
    </row>
    <row r="27" spans="1:13">
      <c r="A27" s="31"/>
      <c r="B27" s="48" t="s">
        <v>442</v>
      </c>
      <c r="C27" s="157">
        <v>3.1173523838021213E-2</v>
      </c>
      <c r="D27" s="157">
        <v>2.3974860621861892E-2</v>
      </c>
      <c r="E27" s="157">
        <v>1.9849097007148153E-2</v>
      </c>
      <c r="F27" s="157">
        <v>-5.0900989686621066E-3</v>
      </c>
      <c r="G27" s="427">
        <v>1.7171217570808136E-2</v>
      </c>
      <c r="H27" s="157">
        <v>-2.2867431694747697E-2</v>
      </c>
      <c r="I27" s="157">
        <v>-0.1236189516871935</v>
      </c>
      <c r="J27" s="157">
        <v>-5.9857266354567673E-2</v>
      </c>
      <c r="K27" s="157">
        <v>-3.4302476178422636E-2</v>
      </c>
      <c r="L27" s="427">
        <v>-6.0051756945746604E-2</v>
      </c>
      <c r="M27" s="157">
        <v>-2.8259283227595189E-3</v>
      </c>
    </row>
    <row r="28" spans="1:13">
      <c r="A28" s="5"/>
      <c r="B28" s="4" t="s">
        <v>41</v>
      </c>
      <c r="C28" s="18">
        <v>1624.0369749799993</v>
      </c>
      <c r="D28" s="18">
        <v>1711.7027538400002</v>
      </c>
      <c r="E28" s="18">
        <v>1772.6595265500011</v>
      </c>
      <c r="F28" s="18">
        <v>1772.609886999998</v>
      </c>
      <c r="G28" s="391">
        <v>6881.0091423700178</v>
      </c>
      <c r="H28" s="18">
        <v>1575.661609299998</v>
      </c>
      <c r="I28" s="18">
        <v>1371.7277357899975</v>
      </c>
      <c r="J28" s="18">
        <v>1494.7614601900048</v>
      </c>
      <c r="K28" s="18">
        <v>1638.7723571800022</v>
      </c>
      <c r="L28" s="391">
        <v>6080.9231624600143</v>
      </c>
      <c r="M28" s="18">
        <v>1615.6673452399912</v>
      </c>
    </row>
    <row r="29" spans="1:13">
      <c r="A29" s="31"/>
      <c r="B29" s="48" t="s">
        <v>442</v>
      </c>
      <c r="C29" s="157">
        <v>4.3196157033506502E-2</v>
      </c>
      <c r="D29" s="157">
        <v>0.12459419029926076</v>
      </c>
      <c r="E29" s="157">
        <v>-1.9306500300064811E-2</v>
      </c>
      <c r="F29" s="157">
        <v>-9.4655435819884448E-2</v>
      </c>
      <c r="G29" s="427">
        <v>5.3297952832231845E-3</v>
      </c>
      <c r="H29" s="157">
        <v>-2.9787108560503706E-2</v>
      </c>
      <c r="I29" s="157">
        <v>-0.19861802365352832</v>
      </c>
      <c r="J29" s="157">
        <v>-0.15676900284447137</v>
      </c>
      <c r="K29" s="157">
        <v>-7.5503093377474739E-2</v>
      </c>
      <c r="L29" s="427">
        <v>-0.11627451197288063</v>
      </c>
      <c r="M29" s="157">
        <v>2.5389801784766464E-2</v>
      </c>
    </row>
    <row r="30" spans="1:13">
      <c r="A30" s="5"/>
      <c r="B30" s="4"/>
      <c r="C30" s="92"/>
      <c r="D30" s="92"/>
      <c r="E30" s="92"/>
      <c r="F30" s="92"/>
      <c r="G30" s="391"/>
      <c r="H30" s="92"/>
      <c r="I30" s="92"/>
      <c r="J30" s="92"/>
      <c r="K30" s="92"/>
      <c r="L30" s="391"/>
      <c r="M30" s="92"/>
    </row>
    <row r="31" spans="1:13">
      <c r="A31" s="23" t="s">
        <v>445</v>
      </c>
      <c r="B31" s="4"/>
      <c r="C31" s="18"/>
      <c r="D31" s="18"/>
      <c r="E31" s="18"/>
      <c r="F31" s="18"/>
      <c r="G31" s="394"/>
      <c r="H31" s="18"/>
      <c r="I31" s="18"/>
      <c r="J31" s="18"/>
      <c r="K31" s="18"/>
      <c r="L31" s="394"/>
      <c r="M31" s="18"/>
    </row>
    <row r="32" spans="1:13">
      <c r="A32" s="23"/>
      <c r="B32" s="4" t="s">
        <v>151</v>
      </c>
      <c r="C32" s="18">
        <v>3609.9270000000001</v>
      </c>
      <c r="D32" s="18">
        <v>3550.29</v>
      </c>
      <c r="E32" s="18">
        <v>3637.7049999999999</v>
      </c>
      <c r="F32" s="18">
        <v>3716.1669999999999</v>
      </c>
      <c r="G32" s="394">
        <v>3716.1669999999999</v>
      </c>
      <c r="H32" s="18">
        <v>3779.7159999999999</v>
      </c>
      <c r="I32" s="18">
        <v>3370.78</v>
      </c>
      <c r="J32" s="18">
        <v>3712.643</v>
      </c>
      <c r="K32" s="18">
        <v>3919.9549999999999</v>
      </c>
      <c r="L32" s="394">
        <v>3919.9549999999999</v>
      </c>
      <c r="M32" s="18">
        <v>3971.1</v>
      </c>
    </row>
    <row r="33" spans="1:13">
      <c r="A33" s="23"/>
      <c r="B33" s="4" t="s">
        <v>130</v>
      </c>
      <c r="C33" s="92">
        <v>425.23899999999998</v>
      </c>
      <c r="D33" s="92">
        <v>467.02699999999999</v>
      </c>
      <c r="E33" s="92">
        <v>494.49599999999998</v>
      </c>
      <c r="F33" s="92">
        <v>510.63099999999997</v>
      </c>
      <c r="G33" s="391">
        <v>510.63099999999997</v>
      </c>
      <c r="H33" s="92">
        <v>535.33000000000004</v>
      </c>
      <c r="I33" s="92">
        <v>495.05599999999998</v>
      </c>
      <c r="J33" s="92">
        <v>532.03399999999999</v>
      </c>
      <c r="K33" s="92">
        <v>564.14099999999996</v>
      </c>
      <c r="L33" s="391">
        <v>564.14099999999996</v>
      </c>
      <c r="M33" s="92">
        <v>614.54899999999998</v>
      </c>
    </row>
    <row r="34" spans="1:13">
      <c r="A34" s="5"/>
      <c r="B34" s="4" t="s">
        <v>108</v>
      </c>
      <c r="C34" s="18">
        <v>1093.1634737700003</v>
      </c>
      <c r="D34" s="18">
        <v>1109.7787029699998</v>
      </c>
      <c r="E34" s="18">
        <v>1115.6120523999991</v>
      </c>
      <c r="F34" s="18">
        <v>1099.5270847199997</v>
      </c>
      <c r="G34" s="391">
        <v>4418.0813138599997</v>
      </c>
      <c r="H34" s="18">
        <v>1090.9750298799986</v>
      </c>
      <c r="I34" s="18">
        <v>909.69459022999979</v>
      </c>
      <c r="J34" s="18">
        <v>990.80758578999894</v>
      </c>
      <c r="K34" s="18">
        <v>1046.0068639599997</v>
      </c>
      <c r="L34" s="391">
        <v>4037.4840698599996</v>
      </c>
      <c r="M34" s="18">
        <v>1068.8933715099995</v>
      </c>
    </row>
    <row r="35" spans="1:13">
      <c r="A35" s="5"/>
      <c r="B35" s="4" t="s">
        <v>152</v>
      </c>
      <c r="C35" s="18">
        <v>1064.4965533700001</v>
      </c>
      <c r="D35" s="18">
        <v>1078.5206213199997</v>
      </c>
      <c r="E35" s="18">
        <v>1088.6164283499995</v>
      </c>
      <c r="F35" s="18">
        <v>1076.76602069</v>
      </c>
      <c r="G35" s="391">
        <v>4308.3996237300007</v>
      </c>
      <c r="H35" s="18">
        <v>1068.7105444299987</v>
      </c>
      <c r="I35" s="18">
        <v>907.00230458999988</v>
      </c>
      <c r="J35" s="18">
        <v>973.113990809999</v>
      </c>
      <c r="K35" s="18">
        <v>1027.0355759099994</v>
      </c>
      <c r="L35" s="391">
        <v>3975.8624157400004</v>
      </c>
      <c r="M35" s="18">
        <v>1045.6112776599998</v>
      </c>
    </row>
    <row r="36" spans="1:13">
      <c r="A36" s="31"/>
      <c r="B36" s="48" t="s">
        <v>442</v>
      </c>
      <c r="C36" s="157">
        <v>0.12074759315588933</v>
      </c>
      <c r="D36" s="157">
        <v>5.1004229957570195E-2</v>
      </c>
      <c r="E36" s="157">
        <v>1.9469848789925581E-2</v>
      </c>
      <c r="F36" s="157">
        <v>-1.5426499117450409E-3</v>
      </c>
      <c r="G36" s="427">
        <v>4.5158279268883682E-2</v>
      </c>
      <c r="H36" s="157">
        <v>3.958670459437208E-3</v>
      </c>
      <c r="I36" s="157">
        <v>-0.15903109624374068</v>
      </c>
      <c r="J36" s="157">
        <v>-0.10610021540375425</v>
      </c>
      <c r="K36" s="157">
        <v>-4.6185005678515911E-2</v>
      </c>
      <c r="L36" s="427">
        <v>-7.7183464170416438E-2</v>
      </c>
      <c r="M36" s="157">
        <v>-2.161414696466657E-2</v>
      </c>
    </row>
    <row r="37" spans="1:13">
      <c r="A37" s="5"/>
      <c r="B37" s="4" t="s">
        <v>41</v>
      </c>
      <c r="C37" s="18">
        <v>438.40303413000044</v>
      </c>
      <c r="D37" s="18">
        <v>442.09941943999962</v>
      </c>
      <c r="E37" s="18">
        <v>443.18164732999963</v>
      </c>
      <c r="F37" s="18">
        <v>453.23850441000053</v>
      </c>
      <c r="G37" s="391">
        <v>1776.9226053099994</v>
      </c>
      <c r="H37" s="18">
        <v>428.97968330000066</v>
      </c>
      <c r="I37" s="18">
        <v>277.3281108999995</v>
      </c>
      <c r="J37" s="18">
        <v>391.67952152000004</v>
      </c>
      <c r="K37" s="18">
        <v>505.69832987000024</v>
      </c>
      <c r="L37" s="391">
        <v>1603.6856455900031</v>
      </c>
      <c r="M37" s="18">
        <v>431.60616800000054</v>
      </c>
    </row>
    <row r="38" spans="1:13">
      <c r="A38" s="31"/>
      <c r="B38" s="48" t="s">
        <v>442</v>
      </c>
      <c r="C38" s="157">
        <v>0.20901266007506605</v>
      </c>
      <c r="D38" s="157">
        <v>5.4018096783748207E-2</v>
      </c>
      <c r="E38" s="157">
        <v>1.2541819710675679E-2</v>
      </c>
      <c r="F38" s="157">
        <v>5.8042817097824486E-3</v>
      </c>
      <c r="G38" s="427">
        <v>6.3356097704626024E-2</v>
      </c>
      <c r="H38" s="157">
        <v>-2.1494720830799396E-2</v>
      </c>
      <c r="I38" s="157">
        <v>-0.37270193376121896</v>
      </c>
      <c r="J38" s="157">
        <v>-0.11620996970492858</v>
      </c>
      <c r="K38" s="157">
        <v>0.11574441480493558</v>
      </c>
      <c r="L38" s="427">
        <v>-9.7492687189813521E-2</v>
      </c>
      <c r="M38" s="157">
        <v>6.1226319153280251E-3</v>
      </c>
    </row>
    <row r="39" spans="1:13">
      <c r="A39" s="5"/>
      <c r="B39" s="4"/>
      <c r="C39" s="92"/>
      <c r="D39" s="92"/>
      <c r="E39" s="92"/>
      <c r="F39" s="92"/>
      <c r="G39" s="391"/>
      <c r="H39" s="92"/>
      <c r="I39" s="92"/>
      <c r="J39" s="92"/>
      <c r="K39" s="92"/>
      <c r="L39" s="391"/>
      <c r="M39" s="92"/>
    </row>
    <row r="40" spans="1:13">
      <c r="A40" s="23" t="s">
        <v>487</v>
      </c>
      <c r="B40" s="4"/>
      <c r="C40" s="92"/>
      <c r="D40" s="92"/>
      <c r="E40" s="92"/>
      <c r="F40" s="92"/>
      <c r="G40" s="391"/>
      <c r="H40" s="92"/>
      <c r="I40" s="92"/>
      <c r="J40" s="92"/>
      <c r="K40" s="92"/>
      <c r="L40" s="391"/>
      <c r="M40" s="92"/>
    </row>
    <row r="41" spans="1:13">
      <c r="A41" s="23"/>
      <c r="B41" s="4" t="s">
        <v>151</v>
      </c>
      <c r="C41" s="18">
        <v>8976.2929999999997</v>
      </c>
      <c r="D41" s="18">
        <v>9079.4459999999999</v>
      </c>
      <c r="E41" s="18">
        <v>8914.52</v>
      </c>
      <c r="F41" s="18">
        <v>9420.6749999999993</v>
      </c>
      <c r="G41" s="394">
        <v>9420.6749999999993</v>
      </c>
      <c r="H41" s="18">
        <v>9134.6810000000005</v>
      </c>
      <c r="I41" s="18">
        <v>8703.5149999999994</v>
      </c>
      <c r="J41" s="18">
        <v>9147.2970000000005</v>
      </c>
      <c r="K41" s="18">
        <v>10025.284</v>
      </c>
      <c r="L41" s="394">
        <v>10025.284</v>
      </c>
      <c r="M41" s="18">
        <v>10309.66</v>
      </c>
    </row>
    <row r="42" spans="1:13">
      <c r="A42" s="23"/>
      <c r="B42" s="4" t="s">
        <v>130</v>
      </c>
      <c r="C42" s="92">
        <v>1677.009</v>
      </c>
      <c r="D42" s="92">
        <v>1686.431</v>
      </c>
      <c r="E42" s="92">
        <v>1711.1020000000001</v>
      </c>
      <c r="F42" s="92">
        <v>1709.9659999999999</v>
      </c>
      <c r="G42" s="391">
        <v>1709.9659999999999</v>
      </c>
      <c r="H42" s="92">
        <v>1720.8209999999999</v>
      </c>
      <c r="I42" s="92">
        <v>1688.6659999999999</v>
      </c>
      <c r="J42" s="92">
        <v>1730.827</v>
      </c>
      <c r="K42" s="92">
        <v>1739.625</v>
      </c>
      <c r="L42" s="391">
        <v>1739.625</v>
      </c>
      <c r="M42" s="92">
        <v>1767.335</v>
      </c>
    </row>
    <row r="43" spans="1:13">
      <c r="A43" s="5"/>
      <c r="B43" s="4" t="s">
        <v>108</v>
      </c>
      <c r="C43" s="18">
        <v>1231.3018350589987</v>
      </c>
      <c r="D43" s="18">
        <v>1232.9307916880005</v>
      </c>
      <c r="E43" s="18">
        <v>1256.205386525</v>
      </c>
      <c r="F43" s="18">
        <v>1330.5475702150018</v>
      </c>
      <c r="G43" s="391">
        <v>5050.9855834870013</v>
      </c>
      <c r="H43" s="18">
        <v>1257.4429783459993</v>
      </c>
      <c r="I43" s="18">
        <v>1164.662760555</v>
      </c>
      <c r="J43" s="18">
        <v>1252.8137104449986</v>
      </c>
      <c r="K43" s="18">
        <v>1315.4435002840009</v>
      </c>
      <c r="L43" s="391">
        <v>4990.3629496300009</v>
      </c>
      <c r="M43" s="18">
        <v>1281.1139564700002</v>
      </c>
    </row>
    <row r="44" spans="1:13">
      <c r="A44" s="5"/>
      <c r="B44" s="4" t="s">
        <v>152</v>
      </c>
      <c r="C44" s="18">
        <v>1157.8866607849984</v>
      </c>
      <c r="D44" s="18">
        <v>1160.2493439239997</v>
      </c>
      <c r="E44" s="18">
        <v>1175.3424404450006</v>
      </c>
      <c r="F44" s="18">
        <v>1225.8950166530005</v>
      </c>
      <c r="G44" s="391">
        <v>4719.3734618069993</v>
      </c>
      <c r="H44" s="18">
        <v>1171.6085745639996</v>
      </c>
      <c r="I44" s="18">
        <v>1114.4736602320004</v>
      </c>
      <c r="J44" s="18">
        <v>1172.7344969649996</v>
      </c>
      <c r="K44" s="18">
        <v>1208.6566745300001</v>
      </c>
      <c r="L44" s="391">
        <v>4667.4734062909993</v>
      </c>
      <c r="M44" s="18">
        <v>1207.9596264450004</v>
      </c>
    </row>
    <row r="45" spans="1:13">
      <c r="A45" s="31"/>
      <c r="B45" s="48" t="s">
        <v>442</v>
      </c>
      <c r="C45" s="157">
        <v>2.8169352793052542E-2</v>
      </c>
      <c r="D45" s="157">
        <v>5.5827633791826819E-3</v>
      </c>
      <c r="E45" s="157">
        <v>1.6994263751468411E-2</v>
      </c>
      <c r="F45" s="157">
        <v>6.3082768051031121E-2</v>
      </c>
      <c r="G45" s="427">
        <v>2.8449333422138623E-2</v>
      </c>
      <c r="H45" s="157">
        <v>1.1850826375094714E-2</v>
      </c>
      <c r="I45" s="157">
        <v>-3.9453315730551997E-2</v>
      </c>
      <c r="J45" s="157">
        <v>-2.2188796985954662E-3</v>
      </c>
      <c r="K45" s="157">
        <v>-1.4061842073610276E-2</v>
      </c>
      <c r="L45" s="427">
        <v>-1.0997234259169653E-2</v>
      </c>
      <c r="M45" s="157">
        <v>3.1026618164286202E-2</v>
      </c>
    </row>
    <row r="46" spans="1:13">
      <c r="A46" s="5"/>
      <c r="B46" s="4" t="s">
        <v>41</v>
      </c>
      <c r="C46" s="18">
        <v>428.58359901499995</v>
      </c>
      <c r="D46" s="18">
        <v>396.39783819499985</v>
      </c>
      <c r="E46" s="18">
        <v>409.87543996099987</v>
      </c>
      <c r="F46" s="18">
        <v>444.56467495099918</v>
      </c>
      <c r="G46" s="391">
        <v>1679.4215521220012</v>
      </c>
      <c r="H46" s="18">
        <v>418.76666130499973</v>
      </c>
      <c r="I46" s="18">
        <v>423.77541907900024</v>
      </c>
      <c r="J46" s="18">
        <v>420.54061740499952</v>
      </c>
      <c r="K46" s="18">
        <v>431.9412831570005</v>
      </c>
      <c r="L46" s="391">
        <v>1695.0239809460031</v>
      </c>
      <c r="M46" s="18">
        <v>433.70029558800042</v>
      </c>
    </row>
    <row r="47" spans="1:13">
      <c r="A47" s="31"/>
      <c r="B47" s="48" t="s">
        <v>442</v>
      </c>
      <c r="C47" s="157">
        <v>0.10295132330955034</v>
      </c>
      <c r="D47" s="157">
        <v>-1.9233099359418634E-2</v>
      </c>
      <c r="E47" s="157">
        <v>-2.2462730291814864E-2</v>
      </c>
      <c r="F47" s="157">
        <v>6.219693193199595E-2</v>
      </c>
      <c r="G47" s="427">
        <v>3.0046066443194099E-2</v>
      </c>
      <c r="H47" s="157">
        <v>-2.2905537525379382E-2</v>
      </c>
      <c r="I47" s="157">
        <v>6.9065918746339161E-2</v>
      </c>
      <c r="J47" s="157">
        <v>2.6020533079548436E-2</v>
      </c>
      <c r="K47" s="157">
        <v>-2.8394950173200484E-2</v>
      </c>
      <c r="L47" s="427">
        <v>9.2903588168722351E-3</v>
      </c>
      <c r="M47" s="157">
        <v>3.5660991341724957E-2</v>
      </c>
    </row>
    <row r="48" spans="1:13">
      <c r="A48" s="5"/>
      <c r="B48" s="4"/>
      <c r="C48" s="92"/>
      <c r="D48" s="92"/>
      <c r="E48" s="92"/>
      <c r="F48" s="92"/>
      <c r="G48" s="391"/>
      <c r="H48" s="92"/>
      <c r="I48" s="92"/>
      <c r="J48" s="92"/>
      <c r="K48" s="92"/>
      <c r="L48" s="391"/>
      <c r="M48" s="92"/>
    </row>
    <row r="49" spans="1:13">
      <c r="A49" s="23" t="s">
        <v>446</v>
      </c>
      <c r="B49" s="4"/>
      <c r="C49" s="92"/>
      <c r="D49" s="92"/>
      <c r="E49" s="92"/>
      <c r="F49" s="92"/>
      <c r="G49" s="391"/>
      <c r="H49" s="92"/>
      <c r="I49" s="92"/>
      <c r="J49" s="92"/>
      <c r="K49" s="92"/>
      <c r="L49" s="391"/>
      <c r="M49" s="92"/>
    </row>
    <row r="50" spans="1:13">
      <c r="A50" s="23"/>
      <c r="B50" s="4" t="s">
        <v>151</v>
      </c>
      <c r="C50" s="18">
        <v>3217.51</v>
      </c>
      <c r="D50" s="18">
        <v>3226.6309999999999</v>
      </c>
      <c r="E50" s="18">
        <v>3342.5619999999999</v>
      </c>
      <c r="F50" s="18">
        <v>3496.0859999999998</v>
      </c>
      <c r="G50" s="394">
        <v>3496.0859999999998</v>
      </c>
      <c r="H50" s="18">
        <v>3478.1350000000002</v>
      </c>
      <c r="I50" s="18">
        <v>3402.3220000000001</v>
      </c>
      <c r="J50" s="18">
        <v>3599.3449999999998</v>
      </c>
      <c r="K50" s="18">
        <v>3617.5320000000002</v>
      </c>
      <c r="L50" s="394">
        <v>3617.5320000000002</v>
      </c>
      <c r="M50" s="18">
        <v>3682.8339999999998</v>
      </c>
    </row>
    <row r="51" spans="1:13">
      <c r="A51" s="23"/>
      <c r="B51" s="4" t="s">
        <v>130</v>
      </c>
      <c r="C51" s="92">
        <v>418.52100000000002</v>
      </c>
      <c r="D51" s="92">
        <v>425.70299999999997</v>
      </c>
      <c r="E51" s="92">
        <v>436.245</v>
      </c>
      <c r="F51" s="92">
        <v>436.57299999999998</v>
      </c>
      <c r="G51" s="391">
        <v>436.57299999999998</v>
      </c>
      <c r="H51" s="92">
        <v>443.221</v>
      </c>
      <c r="I51" s="92">
        <v>411.34899999999999</v>
      </c>
      <c r="J51" s="92">
        <v>445.887</v>
      </c>
      <c r="K51" s="92">
        <v>452.27199999999999</v>
      </c>
      <c r="L51" s="391">
        <v>452.27199999999999</v>
      </c>
      <c r="M51" s="92">
        <v>461.10399999999998</v>
      </c>
    </row>
    <row r="52" spans="1:13">
      <c r="A52" s="5"/>
      <c r="B52" s="4" t="s">
        <v>108</v>
      </c>
      <c r="C52" s="18">
        <v>936.37257915299961</v>
      </c>
      <c r="D52" s="18">
        <v>942.49419456299961</v>
      </c>
      <c r="E52" s="18">
        <v>957.69486619099985</v>
      </c>
      <c r="F52" s="18">
        <v>963.75511424900003</v>
      </c>
      <c r="G52" s="391">
        <v>3800.3167541559997</v>
      </c>
      <c r="H52" s="18">
        <v>928.10080180400064</v>
      </c>
      <c r="I52" s="18">
        <v>890.46139386299978</v>
      </c>
      <c r="J52" s="18">
        <v>913.78291553599968</v>
      </c>
      <c r="K52" s="18">
        <v>945.60843595499944</v>
      </c>
      <c r="L52" s="391">
        <v>3677.9535471580002</v>
      </c>
      <c r="M52" s="18">
        <v>922.7721075449997</v>
      </c>
    </row>
    <row r="53" spans="1:13">
      <c r="A53" s="5"/>
      <c r="B53" s="4" t="s">
        <v>152</v>
      </c>
      <c r="C53" s="18">
        <v>886.72746346299959</v>
      </c>
      <c r="D53" s="18">
        <v>887.87697196899921</v>
      </c>
      <c r="E53" s="18">
        <v>903.03378324200003</v>
      </c>
      <c r="F53" s="18">
        <v>903.91705559999991</v>
      </c>
      <c r="G53" s="391">
        <v>3581.5552742739997</v>
      </c>
      <c r="H53" s="18">
        <v>873.24696532500082</v>
      </c>
      <c r="I53" s="18">
        <v>843.00275052300026</v>
      </c>
      <c r="J53" s="18">
        <v>858.01064309699973</v>
      </c>
      <c r="K53" s="18">
        <v>893.71888310099985</v>
      </c>
      <c r="L53" s="391">
        <v>3467.9792420459985</v>
      </c>
      <c r="M53" s="18">
        <v>865.58139460799987</v>
      </c>
    </row>
    <row r="54" spans="1:13">
      <c r="A54" s="31"/>
      <c r="B54" s="48" t="s">
        <v>442</v>
      </c>
      <c r="C54" s="157">
        <v>-6.0953116656418229E-3</v>
      </c>
      <c r="D54" s="157">
        <v>-9.2865144040678079E-3</v>
      </c>
      <c r="E54" s="157">
        <v>-1.8688942842737633E-2</v>
      </c>
      <c r="F54" s="157">
        <v>-1.2492281283347744E-2</v>
      </c>
      <c r="G54" s="427">
        <v>-1.1698176143564998E-2</v>
      </c>
      <c r="H54" s="157">
        <v>-1.5202526924510074E-2</v>
      </c>
      <c r="I54" s="157">
        <v>-5.0541035371695409E-2</v>
      </c>
      <c r="J54" s="157">
        <v>-4.9857647610216493E-2</v>
      </c>
      <c r="K54" s="157">
        <v>-1.1282199440556751E-2</v>
      </c>
      <c r="L54" s="427">
        <v>-3.1711372163877538E-2</v>
      </c>
      <c r="M54" s="157">
        <v>-8.7782391710322649E-3</v>
      </c>
    </row>
    <row r="55" spans="1:13">
      <c r="A55" s="5"/>
      <c r="B55" s="4" t="s">
        <v>41</v>
      </c>
      <c r="C55" s="18">
        <v>462.42433109400002</v>
      </c>
      <c r="D55" s="18">
        <v>432.21040175199971</v>
      </c>
      <c r="E55" s="18">
        <v>471.52561284500069</v>
      </c>
      <c r="F55" s="18">
        <v>463.68466750200037</v>
      </c>
      <c r="G55" s="391">
        <v>1829.8450131930035</v>
      </c>
      <c r="H55" s="18">
        <v>416.32813490900048</v>
      </c>
      <c r="I55" s="18">
        <v>418.86114946899937</v>
      </c>
      <c r="J55" s="18">
        <v>430.54218135299982</v>
      </c>
      <c r="K55" s="18">
        <v>441.72585567300069</v>
      </c>
      <c r="L55" s="391">
        <v>1707.457321404002</v>
      </c>
      <c r="M55" s="18">
        <v>404.01112256500079</v>
      </c>
    </row>
    <row r="56" spans="1:13">
      <c r="A56" s="31"/>
      <c r="B56" s="48" t="s">
        <v>442</v>
      </c>
      <c r="C56" s="157">
        <v>-7.5172537890544178E-2</v>
      </c>
      <c r="D56" s="157">
        <v>-8.4632267071034092E-2</v>
      </c>
      <c r="E56" s="157">
        <v>-4.7040480422195628E-2</v>
      </c>
      <c r="F56" s="157">
        <v>-1.5250073798620499E-2</v>
      </c>
      <c r="G56" s="427">
        <v>-5.5862575299668121E-2</v>
      </c>
      <c r="H56" s="157">
        <v>-9.9683760315867231E-2</v>
      </c>
      <c r="I56" s="157">
        <v>-3.0886004198159234E-2</v>
      </c>
      <c r="J56" s="157">
        <v>-8.6916660252500222E-2</v>
      </c>
      <c r="K56" s="157">
        <v>-4.7357209258822253E-2</v>
      </c>
      <c r="L56" s="427">
        <v>-6.6884184674985248E-2</v>
      </c>
      <c r="M56" s="157">
        <v>-2.9584866626157558E-2</v>
      </c>
    </row>
    <row r="57" spans="1:13">
      <c r="A57" s="5"/>
      <c r="B57" s="2"/>
      <c r="C57" s="78"/>
      <c r="D57" s="78"/>
      <c r="E57" s="78"/>
      <c r="F57" s="78"/>
      <c r="G57" s="405"/>
      <c r="H57" s="78"/>
      <c r="I57" s="78"/>
      <c r="J57" s="78"/>
      <c r="K57" s="78"/>
      <c r="L57" s="405"/>
      <c r="M57" s="78"/>
    </row>
    <row r="58" spans="1:13">
      <c r="A58" s="23" t="s">
        <v>479</v>
      </c>
      <c r="B58" s="2"/>
      <c r="C58" s="145"/>
      <c r="D58" s="145"/>
      <c r="E58" s="145"/>
      <c r="F58" s="145"/>
      <c r="G58" s="391"/>
      <c r="H58" s="145"/>
      <c r="I58" s="145"/>
      <c r="J58" s="145"/>
      <c r="K58" s="145"/>
      <c r="L58" s="391"/>
      <c r="M58" s="145"/>
    </row>
    <row r="59" spans="1:13">
      <c r="A59" s="5"/>
      <c r="B59" s="4" t="s">
        <v>151</v>
      </c>
      <c r="C59" s="92"/>
      <c r="D59" s="92"/>
      <c r="E59" s="92">
        <v>1744.0619999999999</v>
      </c>
      <c r="F59" s="92">
        <v>1765.98</v>
      </c>
      <c r="G59" s="391">
        <v>1765.98</v>
      </c>
      <c r="H59" s="92">
        <v>1775.8309999999999</v>
      </c>
      <c r="I59" s="92">
        <v>1675.434</v>
      </c>
      <c r="J59" s="92">
        <v>1838.2560000000001</v>
      </c>
      <c r="K59" s="92">
        <v>1957.492</v>
      </c>
      <c r="L59" s="391">
        <v>1957.492</v>
      </c>
      <c r="M59" s="92">
        <v>2089.2269999999999</v>
      </c>
    </row>
    <row r="60" spans="1:13">
      <c r="A60" s="5"/>
      <c r="B60" s="4" t="s">
        <v>130</v>
      </c>
      <c r="C60" s="92">
        <v>458.911</v>
      </c>
      <c r="D60" s="92">
        <v>452.03</v>
      </c>
      <c r="E60" s="92">
        <v>442.274</v>
      </c>
      <c r="F60" s="92">
        <v>437.32400000000001</v>
      </c>
      <c r="G60" s="391">
        <v>437.32400000000001</v>
      </c>
      <c r="H60" s="92">
        <v>439.80200000000002</v>
      </c>
      <c r="I60" s="92">
        <v>438.346</v>
      </c>
      <c r="J60" s="92">
        <v>452.67399999999998</v>
      </c>
      <c r="K60" s="92">
        <v>462.61900000000003</v>
      </c>
      <c r="L60" s="391">
        <v>462.61900000000003</v>
      </c>
      <c r="M60" s="92">
        <v>475.74099999999999</v>
      </c>
    </row>
    <row r="61" spans="1:13">
      <c r="A61" s="5"/>
      <c r="B61" s="4" t="s">
        <v>108</v>
      </c>
      <c r="C61" s="18">
        <v>99.50332551000001</v>
      </c>
      <c r="D61" s="18">
        <v>99.240639890000026</v>
      </c>
      <c r="E61" s="18">
        <v>116.26061231990002</v>
      </c>
      <c r="F61" s="18">
        <v>159.73459418999997</v>
      </c>
      <c r="G61" s="391">
        <v>474.73917190990011</v>
      </c>
      <c r="H61" s="18">
        <v>151.81008631020003</v>
      </c>
      <c r="I61" s="18">
        <v>138.80809324419999</v>
      </c>
      <c r="J61" s="18">
        <v>143.89047179560004</v>
      </c>
      <c r="K61" s="18">
        <v>150.61933401039062</v>
      </c>
      <c r="L61" s="391">
        <v>585.12798536039099</v>
      </c>
      <c r="M61" s="18">
        <v>151.89660918999994</v>
      </c>
    </row>
    <row r="62" spans="1:13">
      <c r="A62" s="5"/>
      <c r="B62" s="4" t="s">
        <v>152</v>
      </c>
      <c r="C62" s="18">
        <v>99.50332551000001</v>
      </c>
      <c r="D62" s="18">
        <v>99.240639890000026</v>
      </c>
      <c r="E62" s="18">
        <v>114.8859074999</v>
      </c>
      <c r="F62" s="18">
        <v>154.21708114999998</v>
      </c>
      <c r="G62" s="391">
        <v>467.84695404989998</v>
      </c>
      <c r="H62" s="18">
        <v>147.6783662002</v>
      </c>
      <c r="I62" s="18">
        <v>135.53234522419999</v>
      </c>
      <c r="J62" s="18">
        <v>138.8961065256</v>
      </c>
      <c r="K62" s="18">
        <v>144.45848818039065</v>
      </c>
      <c r="L62" s="391">
        <v>566.56530613039092</v>
      </c>
      <c r="M62" s="18">
        <v>146.19304752999994</v>
      </c>
    </row>
    <row r="63" spans="1:13">
      <c r="A63" s="31"/>
      <c r="B63" s="48" t="s">
        <v>442</v>
      </c>
      <c r="C63" s="157">
        <v>4.3014045745466307E-2</v>
      </c>
      <c r="D63" s="157">
        <v>-6.6780232210879639E-3</v>
      </c>
      <c r="E63" s="157">
        <v>-2.9219170659234055E-2</v>
      </c>
      <c r="F63" s="157">
        <v>1.2666320653664869E-2</v>
      </c>
      <c r="G63" s="427">
        <v>4.4552029430582826E-3</v>
      </c>
      <c r="H63" s="157">
        <v>-5.1875612955830486E-2</v>
      </c>
      <c r="I63" s="157">
        <v>-0.1253508941760659</v>
      </c>
      <c r="J63" s="157">
        <v>-9.3763151937844624E-2</v>
      </c>
      <c r="K63" s="157">
        <v>-6.3278288610048861E-2</v>
      </c>
      <c r="L63" s="427">
        <v>-8.3522259564875703E-2</v>
      </c>
      <c r="M63" s="157">
        <v>-1.0057794573556489E-2</v>
      </c>
    </row>
    <row r="64" spans="1:13">
      <c r="A64" s="5"/>
      <c r="B64" s="4" t="s">
        <v>41</v>
      </c>
      <c r="C64" s="18">
        <v>44.386352279999983</v>
      </c>
      <c r="D64" s="18">
        <v>46.78528579999999</v>
      </c>
      <c r="E64" s="18">
        <v>58.658027799500026</v>
      </c>
      <c r="F64" s="18">
        <v>72.684234619999955</v>
      </c>
      <c r="G64" s="391">
        <v>222.51390049950004</v>
      </c>
      <c r="H64" s="18">
        <v>69.217702460195028</v>
      </c>
      <c r="I64" s="18">
        <v>59.887134354209032</v>
      </c>
      <c r="J64" s="18">
        <v>62.930479753596025</v>
      </c>
      <c r="K64" s="18">
        <v>64.328955902390575</v>
      </c>
      <c r="L64" s="391">
        <v>256.36427247039086</v>
      </c>
      <c r="M64" s="18">
        <v>67.048051850000036</v>
      </c>
    </row>
    <row r="65" spans="1:13">
      <c r="A65" s="31"/>
      <c r="B65" s="48" t="s">
        <v>442</v>
      </c>
      <c r="C65" s="157">
        <v>8.3231427899400842E-2</v>
      </c>
      <c r="D65" s="157">
        <v>3.9646221723555822E-2</v>
      </c>
      <c r="E65" s="157">
        <v>4.9981164069103599E-2</v>
      </c>
      <c r="F65" s="157">
        <v>0.19029548402377269</v>
      </c>
      <c r="G65" s="427">
        <v>9.0793540912980752E-2</v>
      </c>
      <c r="H65" s="157">
        <v>9.7125966342462271E-3</v>
      </c>
      <c r="I65" s="157">
        <v>-0.14924281753016286</v>
      </c>
      <c r="J65" s="157">
        <v>-0.15584487342252595</v>
      </c>
      <c r="K65" s="157">
        <v>-0.11495310862515754</v>
      </c>
      <c r="L65" s="427">
        <v>-0.10417691114641878</v>
      </c>
      <c r="M65" s="157">
        <v>-3.1345313887624182E-2</v>
      </c>
    </row>
    <row r="66" spans="1:13">
      <c r="A66" s="5"/>
      <c r="B66" s="4"/>
      <c r="C66" s="92"/>
      <c r="D66" s="92"/>
      <c r="E66" s="92"/>
      <c r="F66" s="2"/>
      <c r="G66" s="415"/>
      <c r="H66" s="2"/>
      <c r="I66" s="2"/>
      <c r="J66" s="2"/>
      <c r="K66" s="2"/>
      <c r="L66" s="415"/>
      <c r="M66" s="2"/>
    </row>
    <row r="67" spans="1:13">
      <c r="A67" s="23" t="s">
        <v>447</v>
      </c>
      <c r="B67" s="5"/>
      <c r="C67" s="80"/>
      <c r="D67" s="80"/>
      <c r="E67" s="80"/>
      <c r="F67" s="2"/>
      <c r="G67" s="415"/>
      <c r="H67" s="2"/>
      <c r="I67" s="2"/>
      <c r="J67" s="2"/>
      <c r="K67" s="2"/>
      <c r="L67" s="415"/>
      <c r="M67" s="2"/>
    </row>
    <row r="68" spans="1:13">
      <c r="A68" s="5"/>
      <c r="B68" s="5" t="s">
        <v>151</v>
      </c>
      <c r="C68" s="92"/>
      <c r="D68" s="92">
        <v>3297.0230000000001</v>
      </c>
      <c r="E68" s="92">
        <v>3297.105</v>
      </c>
      <c r="F68" s="92">
        <v>3427.1170000000002</v>
      </c>
      <c r="G68" s="391">
        <v>3427.1170000000002</v>
      </c>
      <c r="H68" s="92">
        <v>3455.8739999999998</v>
      </c>
      <c r="I68" s="92">
        <v>3354.145</v>
      </c>
      <c r="J68" s="92">
        <v>3396.4940000000001</v>
      </c>
      <c r="K68" s="92">
        <v>3492.75</v>
      </c>
      <c r="L68" s="391">
        <v>3492.75</v>
      </c>
      <c r="M68" s="92">
        <v>3582.0059999999999</v>
      </c>
    </row>
    <row r="69" spans="1:13">
      <c r="A69" s="5"/>
      <c r="B69" s="2" t="s">
        <v>108</v>
      </c>
      <c r="C69" s="92">
        <v>41.312922672150634</v>
      </c>
      <c r="D69" s="92">
        <v>77.631013588263968</v>
      </c>
      <c r="E69" s="92">
        <v>95.801644005749537</v>
      </c>
      <c r="F69" s="92">
        <v>97.006529273116058</v>
      </c>
      <c r="G69" s="391">
        <v>311.75210953928024</v>
      </c>
      <c r="H69" s="92">
        <v>95.601301145707652</v>
      </c>
      <c r="I69" s="92">
        <v>89.552940621801937</v>
      </c>
      <c r="J69" s="92">
        <v>85.64202560515551</v>
      </c>
      <c r="K69" s="92">
        <v>90.155657297239074</v>
      </c>
      <c r="L69" s="391">
        <v>360.95192466990414</v>
      </c>
      <c r="M69" s="92">
        <v>92.167518086216901</v>
      </c>
    </row>
    <row r="70" spans="1:13">
      <c r="A70" s="5"/>
      <c r="B70" s="2" t="s">
        <v>376</v>
      </c>
      <c r="C70" s="92">
        <v>39.544421762181337</v>
      </c>
      <c r="D70" s="92">
        <v>74.961465077942378</v>
      </c>
      <c r="E70" s="92">
        <v>92.240777486547984</v>
      </c>
      <c r="F70" s="92">
        <v>95.519872066124975</v>
      </c>
      <c r="G70" s="391">
        <v>302.26653639279681</v>
      </c>
      <c r="H70" s="92">
        <v>92.234021494918451</v>
      </c>
      <c r="I70" s="92">
        <v>86.952835881207065</v>
      </c>
      <c r="J70" s="92">
        <v>82.962398860532318</v>
      </c>
      <c r="K70" s="92">
        <v>86.043691869502752</v>
      </c>
      <c r="L70" s="391">
        <v>348.1929481061606</v>
      </c>
      <c r="M70" s="92">
        <v>88.299519976203712</v>
      </c>
    </row>
    <row r="71" spans="1:13">
      <c r="A71" s="5"/>
      <c r="B71" s="197" t="s">
        <v>41</v>
      </c>
      <c r="C71" s="92">
        <v>13.331596922525174</v>
      </c>
      <c r="D71" s="92">
        <v>28.841251318915667</v>
      </c>
      <c r="E71" s="92">
        <v>39.296860557419556</v>
      </c>
      <c r="F71" s="92">
        <v>41.600138579552642</v>
      </c>
      <c r="G71" s="391">
        <v>123.06984737841556</v>
      </c>
      <c r="H71" s="92">
        <v>29.431497731102436</v>
      </c>
      <c r="I71" s="92">
        <v>34.437713617118774</v>
      </c>
      <c r="J71" s="92">
        <v>31.428186983819195</v>
      </c>
      <c r="K71" s="92">
        <v>28.9396342496354</v>
      </c>
      <c r="L71" s="391">
        <v>124.23703258167595</v>
      </c>
      <c r="M71" s="92">
        <v>36.126838085576217</v>
      </c>
    </row>
    <row r="72" spans="1:13">
      <c r="A72" s="5"/>
      <c r="B72" s="197"/>
      <c r="C72" s="160"/>
      <c r="D72" s="160"/>
      <c r="E72" s="160"/>
      <c r="F72" s="2"/>
      <c r="G72" s="2"/>
      <c r="H72" s="2"/>
      <c r="I72" s="2"/>
      <c r="J72" s="2"/>
      <c r="K72" s="2"/>
      <c r="L72" s="2"/>
      <c r="M72" s="2"/>
    </row>
    <row r="73" spans="1:13">
      <c r="A73" s="5"/>
      <c r="B73" s="197"/>
      <c r="C73" s="160"/>
      <c r="D73" s="160"/>
      <c r="E73" s="160"/>
      <c r="F73" s="2"/>
      <c r="G73" s="2"/>
      <c r="H73" s="2"/>
      <c r="I73" s="2"/>
      <c r="J73" s="2"/>
      <c r="K73" s="2"/>
      <c r="L73" s="2"/>
      <c r="M73" s="2"/>
    </row>
    <row r="74" spans="1:13">
      <c r="A74" s="482"/>
      <c r="B74" s="2"/>
      <c r="C74" s="80"/>
      <c r="D74" s="80"/>
      <c r="E74" s="80"/>
      <c r="F74" s="2"/>
      <c r="G74" s="2"/>
      <c r="H74" s="2"/>
      <c r="I74" s="2"/>
      <c r="J74" s="2"/>
      <c r="K74" s="2"/>
      <c r="L74" s="2"/>
      <c r="M74" s="2"/>
    </row>
    <row r="75" spans="1:13">
      <c r="A75" s="177" t="s">
        <v>480</v>
      </c>
      <c r="B75" s="197"/>
      <c r="C75" s="160"/>
      <c r="D75" s="160"/>
      <c r="E75" s="160"/>
      <c r="F75" s="2"/>
      <c r="G75" s="2"/>
      <c r="H75" s="2"/>
      <c r="I75" s="2"/>
      <c r="J75" s="2"/>
      <c r="K75" s="2"/>
      <c r="L75" s="2"/>
      <c r="M75" s="2"/>
    </row>
    <row r="76" spans="1:13">
      <c r="A76" s="483" t="s">
        <v>113</v>
      </c>
    </row>
  </sheetData>
  <hyperlinks>
    <hyperlink ref="A1" location="Index!Print_Area" display="Back to index" xr:uid="{A07FD553-9543-430E-81E4-D37405E3764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Africa</vt:lpstr>
      <vt:lpstr>Latin America</vt:lpstr>
      <vt:lpstr>FX rates</vt:lpstr>
      <vt:lpstr>Market details</vt:lpstr>
      <vt:lpstr>IFRS16</vt:lpstr>
      <vt:lpstr>Market Details LC</vt:lpstr>
      <vt:lpstr>Reconciliations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2021-05-06T20:45:36Z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